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22116" windowHeight="9288"/>
  </bookViews>
  <sheets>
    <sheet name="Formato 5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45621"/>
</workbook>
</file>

<file path=xl/calcChain.xml><?xml version="1.0" encoding="utf-8"?>
<calcChain xmlns="http://schemas.openxmlformats.org/spreadsheetml/2006/main">
  <c r="G74" i="1" l="1"/>
  <c r="F74" i="1"/>
  <c r="E74" i="1"/>
  <c r="D74" i="1"/>
  <c r="C74" i="1"/>
  <c r="B74" i="1"/>
  <c r="G67" i="1"/>
  <c r="G66" i="1" s="1"/>
  <c r="F66" i="1"/>
  <c r="E66" i="1"/>
  <c r="D66" i="1"/>
  <c r="C66" i="1"/>
  <c r="B66" i="1"/>
  <c r="G62" i="1"/>
  <c r="G61" i="1"/>
  <c r="G60" i="1"/>
  <c r="G59" i="1"/>
  <c r="G58" i="1"/>
  <c r="F58" i="1"/>
  <c r="E58" i="1"/>
  <c r="D58" i="1"/>
  <c r="C58" i="1"/>
  <c r="B58" i="1"/>
  <c r="G53" i="1"/>
  <c r="F53" i="1"/>
  <c r="E53" i="1"/>
  <c r="D53" i="1"/>
  <c r="C53" i="1"/>
  <c r="B53" i="1"/>
  <c r="G44" i="1"/>
  <c r="G64" i="1" s="1"/>
  <c r="F44" i="1"/>
  <c r="F64" i="1" s="1"/>
  <c r="E44" i="1"/>
  <c r="E64" i="1" s="1"/>
  <c r="D44" i="1"/>
  <c r="D64" i="1" s="1"/>
  <c r="C44" i="1"/>
  <c r="C64" i="1" s="1"/>
  <c r="B44" i="1"/>
  <c r="B64" i="1" s="1"/>
  <c r="G38" i="1"/>
  <c r="G37" i="1"/>
  <c r="G36" i="1"/>
  <c r="F36" i="1"/>
  <c r="E36" i="1"/>
  <c r="D36" i="1"/>
  <c r="C36" i="1"/>
  <c r="B36" i="1"/>
  <c r="G35" i="1"/>
  <c r="G34" i="1" s="1"/>
  <c r="F34" i="1"/>
  <c r="E34" i="1"/>
  <c r="D34" i="1"/>
  <c r="C34" i="1"/>
  <c r="B34" i="1"/>
  <c r="G27" i="1"/>
  <c r="F27" i="1"/>
  <c r="E27" i="1"/>
  <c r="D27" i="1"/>
  <c r="C27" i="1"/>
  <c r="B27" i="1"/>
  <c r="G15" i="1"/>
  <c r="G40" i="1" s="1"/>
  <c r="F15" i="1"/>
  <c r="F40" i="1" s="1"/>
  <c r="F69" i="1" s="1"/>
  <c r="E15" i="1"/>
  <c r="E40" i="1" s="1"/>
  <c r="E69" i="1" s="1"/>
  <c r="D15" i="1"/>
  <c r="D40" i="1" s="1"/>
  <c r="D69" i="1" s="1"/>
  <c r="C15" i="1"/>
  <c r="C40" i="1" s="1"/>
  <c r="C69" i="1" s="1"/>
  <c r="B15" i="1"/>
  <c r="B40" i="1" s="1"/>
  <c r="B69" i="1" s="1"/>
  <c r="A2" i="1"/>
  <c r="G69" i="1" l="1"/>
  <c r="G41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<sst xmlns="http://schemas.openxmlformats.org/spreadsheetml/2006/main" count="73" uniqueCount="73">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</sst>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</cellStyleXfs>
  <cellXfs count="30">
    <xf numFmtId="0" fontId="0" fillId="0" borderId="0" xfId="0"/>
    <xf numFmtId="0" fontId="3" fillId="0" borderId="0" xfId="0" applyFont="1"/>
    <xf numFmtId="0" fontId="2" fillId="0" borderId="4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" fontId="3" fillId="0" borderId="10" xfId="0" applyNumberFormat="1" applyFont="1" applyBorder="1"/>
    <xf numFmtId="0" fontId="3" fillId="0" borderId="10" xfId="0" applyFont="1" applyBorder="1" applyAlignment="1">
      <alignment horizontal="left" vertical="center" wrapText="1"/>
    </xf>
    <xf numFmtId="4" fontId="3" fillId="0" borderId="10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wrapText="1"/>
    </xf>
    <xf numFmtId="4" fontId="2" fillId="0" borderId="10" xfId="0" applyNumberFormat="1" applyFont="1" applyBorder="1" applyAlignment="1" applyProtection="1">
      <alignment vertical="center"/>
      <protection locked="0"/>
    </xf>
    <xf numFmtId="4" fontId="3" fillId="0" borderId="1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vertical="center" wrapText="1"/>
    </xf>
    <xf numFmtId="4" fontId="3" fillId="0" borderId="12" xfId="0" applyNumberFormat="1" applyFont="1" applyBorder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6">
    <cellStyle name="Millares 2" xfId="1"/>
    <cellStyle name="Normal" xfId="0" builtinId="0"/>
    <cellStyle name="Normal 2" xfId="2"/>
    <cellStyle name="Normal 2 2" xfId="3"/>
    <cellStyle name="Normal 2 3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PJM_000_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  <sheetName val="Formato 5"/>
    </sheetNames>
    <sheetDataSet>
      <sheetData sheetId="0">
        <row r="2">
          <cell r="A2" t="str">
            <v>MUNICIPIO DE PENJAMO, GTO.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5"/>
  <sheetViews>
    <sheetView showGridLines="0" tabSelected="1" zoomScale="90" zoomScaleNormal="90" workbookViewId="0">
      <selection activeCell="I7" sqref="I7"/>
    </sheetView>
  </sheetViews>
  <sheetFormatPr baseColWidth="10" defaultColWidth="11" defaultRowHeight="13.8" x14ac:dyDescent="0.3"/>
  <cols>
    <col min="1" max="1" width="44.44140625" style="21" customWidth="1"/>
    <col min="2" max="3" width="13.44140625" style="1" bestFit="1" customWidth="1"/>
    <col min="4" max="4" width="14.88671875" style="1" bestFit="1" customWidth="1"/>
    <col min="5" max="6" width="13.44140625" style="1" bestFit="1" customWidth="1"/>
    <col min="7" max="7" width="14" style="1" bestFit="1" customWidth="1"/>
    <col min="8" max="8" width="11" style="1" customWidth="1"/>
    <col min="9" max="16384" width="11" style="1"/>
  </cols>
  <sheetData>
    <row r="1" spans="1:7" ht="14.4" thickBot="1" x14ac:dyDescent="0.35">
      <c r="A1" s="22" t="s">
        <v>0</v>
      </c>
      <c r="B1" s="23"/>
      <c r="C1" s="23"/>
      <c r="D1" s="23"/>
      <c r="E1" s="23"/>
      <c r="F1" s="23"/>
      <c r="G1" s="24"/>
    </row>
    <row r="2" spans="1:7" ht="14.4" thickTop="1" x14ac:dyDescent="0.3">
      <c r="A2" s="2" t="str">
        <f>'[2]Formato 1'!A2</f>
        <v>MUNICIPIO DE PENJAMO, GTO.</v>
      </c>
      <c r="B2" s="3"/>
      <c r="C2" s="3"/>
      <c r="D2" s="3"/>
      <c r="E2" s="3"/>
      <c r="F2" s="3"/>
      <c r="G2" s="3"/>
    </row>
    <row r="3" spans="1:7" x14ac:dyDescent="0.3">
      <c r="A3" s="4" t="s">
        <v>1</v>
      </c>
      <c r="B3" s="5"/>
      <c r="C3" s="5"/>
      <c r="D3" s="5"/>
      <c r="E3" s="5"/>
      <c r="F3" s="5"/>
      <c r="G3" s="5"/>
    </row>
    <row r="4" spans="1:7" ht="14.4" thickBot="1" x14ac:dyDescent="0.35">
      <c r="A4" s="4" t="s">
        <v>2</v>
      </c>
      <c r="B4" s="5"/>
      <c r="C4" s="5"/>
      <c r="D4" s="5"/>
      <c r="E4" s="5"/>
      <c r="F4" s="5"/>
      <c r="G4" s="5"/>
    </row>
    <row r="5" spans="1:7" ht="41.4" customHeight="1" thickTop="1" thickBot="1" x14ac:dyDescent="0.35">
      <c r="A5" s="25" t="s">
        <v>3</v>
      </c>
      <c r="B5" s="27" t="s">
        <v>4</v>
      </c>
      <c r="C5" s="27"/>
      <c r="D5" s="27"/>
      <c r="E5" s="27"/>
      <c r="F5" s="27"/>
      <c r="G5" s="28" t="s">
        <v>5</v>
      </c>
    </row>
    <row r="6" spans="1:7" ht="29.4" customHeight="1" thickTop="1" thickBot="1" x14ac:dyDescent="0.35">
      <c r="A6" s="26"/>
      <c r="B6" s="6" t="s">
        <v>6</v>
      </c>
      <c r="C6" s="7" t="s">
        <v>7</v>
      </c>
      <c r="D6" s="6" t="s">
        <v>8</v>
      </c>
      <c r="E6" s="6" t="s">
        <v>9</v>
      </c>
      <c r="F6" s="6" t="s">
        <v>10</v>
      </c>
      <c r="G6" s="29"/>
    </row>
    <row r="7" spans="1:7" ht="14.4" thickTop="1" x14ac:dyDescent="0.3">
      <c r="A7" s="8" t="s">
        <v>11</v>
      </c>
      <c r="B7" s="9"/>
      <c r="C7" s="9"/>
      <c r="D7" s="9"/>
      <c r="E7" s="9"/>
      <c r="F7" s="9"/>
      <c r="G7" s="9"/>
    </row>
    <row r="8" spans="1:7" x14ac:dyDescent="0.3">
      <c r="A8" s="10" t="s">
        <v>12</v>
      </c>
      <c r="B8" s="11">
        <v>48876253.130000003</v>
      </c>
      <c r="C8" s="11">
        <v>5750000</v>
      </c>
      <c r="D8" s="11">
        <v>54626253.130000003</v>
      </c>
      <c r="E8" s="11">
        <v>47674850.020000003</v>
      </c>
      <c r="F8" s="11">
        <v>47642062.109999999</v>
      </c>
      <c r="G8" s="11">
        <v>-1234191.0200000033</v>
      </c>
    </row>
    <row r="9" spans="1:7" x14ac:dyDescent="0.3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x14ac:dyDescent="0.3">
      <c r="A10" s="10" t="s">
        <v>14</v>
      </c>
      <c r="B10" s="11">
        <v>210000</v>
      </c>
      <c r="C10" s="11">
        <v>0</v>
      </c>
      <c r="D10" s="11">
        <v>210000</v>
      </c>
      <c r="E10" s="11">
        <v>73536</v>
      </c>
      <c r="F10" s="11">
        <v>73536.02</v>
      </c>
      <c r="G10" s="11">
        <v>-136463.97999999998</v>
      </c>
    </row>
    <row r="11" spans="1:7" x14ac:dyDescent="0.3">
      <c r="A11" s="10" t="s">
        <v>15</v>
      </c>
      <c r="B11" s="11">
        <v>11550000</v>
      </c>
      <c r="C11" s="11">
        <v>1175000</v>
      </c>
      <c r="D11" s="11">
        <v>12725000</v>
      </c>
      <c r="E11" s="11">
        <v>10676970.57</v>
      </c>
      <c r="F11" s="11">
        <v>10625646.33</v>
      </c>
      <c r="G11" s="11">
        <v>-924353.66999999993</v>
      </c>
    </row>
    <row r="12" spans="1:7" x14ac:dyDescent="0.3">
      <c r="A12" s="10" t="s">
        <v>16</v>
      </c>
      <c r="B12" s="11">
        <v>46859081.509999998</v>
      </c>
      <c r="C12" s="11">
        <v>138772495.06</v>
      </c>
      <c r="D12" s="11">
        <v>185631576.56999999</v>
      </c>
      <c r="E12" s="11">
        <v>39462002.899999999</v>
      </c>
      <c r="F12" s="11">
        <v>39434126.229999997</v>
      </c>
      <c r="G12" s="11">
        <v>-7424955.2800000012</v>
      </c>
    </row>
    <row r="13" spans="1:7" x14ac:dyDescent="0.3">
      <c r="A13" s="10" t="s">
        <v>17</v>
      </c>
      <c r="B13" s="11">
        <v>3950000</v>
      </c>
      <c r="C13" s="11">
        <v>100000</v>
      </c>
      <c r="D13" s="11">
        <v>4050000</v>
      </c>
      <c r="E13" s="11">
        <v>839976.89</v>
      </c>
      <c r="F13" s="11">
        <v>820176.55</v>
      </c>
      <c r="G13" s="11">
        <v>-3129823.45</v>
      </c>
    </row>
    <row r="14" spans="1:7" ht="27.6" x14ac:dyDescent="0.3">
      <c r="A14" s="10" t="s">
        <v>18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ht="27.6" x14ac:dyDescent="0.3">
      <c r="A15" s="12" t="s">
        <v>19</v>
      </c>
      <c r="B15" s="13">
        <f t="shared" ref="B15:G15" si="0">SUM(B16:B26)</f>
        <v>248923540.71000001</v>
      </c>
      <c r="C15" s="13">
        <f t="shared" si="0"/>
        <v>4907905.08</v>
      </c>
      <c r="D15" s="13">
        <f t="shared" si="0"/>
        <v>253831445.79000002</v>
      </c>
      <c r="E15" s="13">
        <f t="shared" si="0"/>
        <v>220630490.95999998</v>
      </c>
      <c r="F15" s="13">
        <f t="shared" si="0"/>
        <v>220607661.41000003</v>
      </c>
      <c r="G15" s="13">
        <f t="shared" si="0"/>
        <v>-28315879.300000012</v>
      </c>
    </row>
    <row r="16" spans="1:7" x14ac:dyDescent="0.3">
      <c r="A16" s="10" t="s">
        <v>20</v>
      </c>
      <c r="B16" s="11">
        <v>172963419.71000001</v>
      </c>
      <c r="C16" s="11">
        <v>2407905.08</v>
      </c>
      <c r="D16" s="11">
        <v>175371324.79000002</v>
      </c>
      <c r="E16" s="11">
        <v>143747334.88</v>
      </c>
      <c r="F16" s="11">
        <v>143756684.94</v>
      </c>
      <c r="G16" s="11">
        <v>-29206734.770000011</v>
      </c>
    </row>
    <row r="17" spans="1:7" x14ac:dyDescent="0.3">
      <c r="A17" s="10" t="s">
        <v>21</v>
      </c>
      <c r="B17" s="11">
        <v>37503285</v>
      </c>
      <c r="C17" s="11">
        <v>2500000</v>
      </c>
      <c r="D17" s="11">
        <v>40003285</v>
      </c>
      <c r="E17" s="11">
        <v>41311365.880000003</v>
      </c>
      <c r="F17" s="11">
        <v>41283045.799999997</v>
      </c>
      <c r="G17" s="11">
        <v>3779760.799999997</v>
      </c>
    </row>
    <row r="18" spans="1:7" x14ac:dyDescent="0.3">
      <c r="A18" s="10" t="s">
        <v>22</v>
      </c>
      <c r="B18" s="11">
        <v>13199446</v>
      </c>
      <c r="C18" s="11">
        <v>0</v>
      </c>
      <c r="D18" s="11">
        <v>13199446</v>
      </c>
      <c r="E18" s="11">
        <v>10939072.02</v>
      </c>
      <c r="F18" s="11">
        <v>10939072.02</v>
      </c>
      <c r="G18" s="11">
        <v>-2260373.9800000004</v>
      </c>
    </row>
    <row r="19" spans="1:7" x14ac:dyDescent="0.3">
      <c r="A19" s="10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3">
      <c r="A20" s="10" t="s">
        <v>24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3">
      <c r="A21" s="10" t="s">
        <v>25</v>
      </c>
      <c r="B21" s="11">
        <v>4436675</v>
      </c>
      <c r="C21" s="11">
        <v>0</v>
      </c>
      <c r="D21" s="11">
        <v>4436675</v>
      </c>
      <c r="E21" s="11">
        <v>4696745.1399999997</v>
      </c>
      <c r="F21" s="11">
        <v>4692885.6100000003</v>
      </c>
      <c r="G21" s="11">
        <v>256210.61000000034</v>
      </c>
    </row>
    <row r="22" spans="1:7" x14ac:dyDescent="0.3">
      <c r="A22" s="10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3">
      <c r="A23" s="10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3">
      <c r="A24" s="10" t="s">
        <v>28</v>
      </c>
      <c r="B24" s="11">
        <v>5444101</v>
      </c>
      <c r="C24" s="11">
        <v>0</v>
      </c>
      <c r="D24" s="11">
        <v>5444101</v>
      </c>
      <c r="E24" s="11">
        <v>4393227.51</v>
      </c>
      <c r="F24" s="11">
        <v>4393227.51</v>
      </c>
      <c r="G24" s="11">
        <v>-1050873.4900000002</v>
      </c>
    </row>
    <row r="25" spans="1:7" x14ac:dyDescent="0.3">
      <c r="A25" s="10" t="s">
        <v>29</v>
      </c>
      <c r="B25" s="11">
        <v>15376614</v>
      </c>
      <c r="C25" s="11">
        <v>0</v>
      </c>
      <c r="D25" s="11">
        <v>15376614</v>
      </c>
      <c r="E25" s="11">
        <v>15542745.529999999</v>
      </c>
      <c r="F25" s="11">
        <v>15542745.529999999</v>
      </c>
      <c r="G25" s="11">
        <v>166131.52999999933</v>
      </c>
    </row>
    <row r="26" spans="1:7" ht="27.6" x14ac:dyDescent="0.3">
      <c r="A26" s="10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ht="27.6" x14ac:dyDescent="0.3">
      <c r="A27" s="8" t="s">
        <v>31</v>
      </c>
      <c r="B27" s="13">
        <f t="shared" ref="B27:G27" si="1">SUM(B28:B32)</f>
        <v>3231477.87</v>
      </c>
      <c r="C27" s="13">
        <f t="shared" si="1"/>
        <v>5615000</v>
      </c>
      <c r="D27" s="13">
        <f t="shared" si="1"/>
        <v>8846477.870000001</v>
      </c>
      <c r="E27" s="13">
        <f t="shared" si="1"/>
        <v>7342470.3399999999</v>
      </c>
      <c r="F27" s="13">
        <f t="shared" si="1"/>
        <v>7342470.3399999999</v>
      </c>
      <c r="G27" s="13">
        <f t="shared" si="1"/>
        <v>4110992.4699999997</v>
      </c>
    </row>
    <row r="28" spans="1:7" x14ac:dyDescent="0.3">
      <c r="A28" s="10" t="s">
        <v>32</v>
      </c>
      <c r="B28" s="11">
        <v>9971.8700000000008</v>
      </c>
      <c r="C28" s="11">
        <v>15000</v>
      </c>
      <c r="D28" s="11">
        <v>24971.870000000003</v>
      </c>
      <c r="E28" s="11">
        <v>14600.2</v>
      </c>
      <c r="F28" s="11">
        <v>14600.19</v>
      </c>
      <c r="G28" s="11">
        <v>4628.32</v>
      </c>
    </row>
    <row r="29" spans="1:7" x14ac:dyDescent="0.3">
      <c r="A29" s="10" t="s">
        <v>33</v>
      </c>
      <c r="B29" s="11">
        <v>311517</v>
      </c>
      <c r="C29" s="11">
        <v>400000</v>
      </c>
      <c r="D29" s="11">
        <v>711517</v>
      </c>
      <c r="E29" s="11">
        <v>615096.28</v>
      </c>
      <c r="F29" s="11">
        <v>615096.29</v>
      </c>
      <c r="G29" s="11">
        <v>303579.29000000004</v>
      </c>
    </row>
    <row r="30" spans="1:7" x14ac:dyDescent="0.3">
      <c r="A30" s="10" t="s">
        <v>34</v>
      </c>
      <c r="B30" s="11">
        <v>2164461</v>
      </c>
      <c r="C30" s="11">
        <v>700000</v>
      </c>
      <c r="D30" s="11">
        <v>2864461</v>
      </c>
      <c r="E30" s="11">
        <v>2503079.0299999998</v>
      </c>
      <c r="F30" s="11">
        <v>2503079.0299999998</v>
      </c>
      <c r="G30" s="11">
        <v>338618.0299999998</v>
      </c>
    </row>
    <row r="31" spans="1:7" x14ac:dyDescent="0.3">
      <c r="A31" s="10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ht="14.4" customHeight="1" x14ac:dyDescent="0.3">
      <c r="A32" s="10" t="s">
        <v>36</v>
      </c>
      <c r="B32" s="11">
        <v>745528</v>
      </c>
      <c r="C32" s="11">
        <v>4500000</v>
      </c>
      <c r="D32" s="11">
        <v>5245528</v>
      </c>
      <c r="E32" s="11">
        <v>4209694.83</v>
      </c>
      <c r="F32" s="11">
        <v>4209694.83</v>
      </c>
      <c r="G32" s="11">
        <v>3464166.83</v>
      </c>
    </row>
    <row r="33" spans="1:7" ht="14.4" customHeight="1" x14ac:dyDescent="0.3">
      <c r="A33" s="10" t="s">
        <v>37</v>
      </c>
      <c r="B33" s="11">
        <v>124923985.47</v>
      </c>
      <c r="C33" s="11">
        <v>58113598.57</v>
      </c>
      <c r="D33" s="11">
        <v>183037584.03999999</v>
      </c>
      <c r="E33" s="11">
        <v>104786919.41</v>
      </c>
      <c r="F33" s="11">
        <v>104786919.40000001</v>
      </c>
      <c r="G33" s="11">
        <v>-20137066.069999993</v>
      </c>
    </row>
    <row r="34" spans="1:7" ht="14.4" customHeight="1" x14ac:dyDescent="0.3">
      <c r="A34" s="10" t="s">
        <v>38</v>
      </c>
      <c r="B34" s="14">
        <f t="shared" ref="B34:G34" si="2">B35</f>
        <v>0</v>
      </c>
      <c r="C34" s="14">
        <f t="shared" si="2"/>
        <v>0</v>
      </c>
      <c r="D34" s="14">
        <f t="shared" si="2"/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</row>
    <row r="35" spans="1:7" ht="14.4" customHeight="1" x14ac:dyDescent="0.3">
      <c r="A35" s="10" t="s">
        <v>39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>F35-B35</f>
        <v>0</v>
      </c>
    </row>
    <row r="36" spans="1:7" ht="14.4" customHeight="1" x14ac:dyDescent="0.3">
      <c r="A36" s="10" t="s">
        <v>40</v>
      </c>
      <c r="B36" s="14">
        <f t="shared" ref="B36:G36" si="3">B37+B38</f>
        <v>0</v>
      </c>
      <c r="C36" s="14">
        <f t="shared" si="3"/>
        <v>0</v>
      </c>
      <c r="D36" s="14">
        <f t="shared" si="3"/>
        <v>0</v>
      </c>
      <c r="E36" s="14">
        <f t="shared" si="3"/>
        <v>0</v>
      </c>
      <c r="F36" s="14">
        <f t="shared" si="3"/>
        <v>0</v>
      </c>
      <c r="G36" s="14">
        <f t="shared" si="3"/>
        <v>0</v>
      </c>
    </row>
    <row r="37" spans="1:7" x14ac:dyDescent="0.3">
      <c r="A37" s="10" t="s">
        <v>41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f>F37-B37</f>
        <v>0</v>
      </c>
    </row>
    <row r="38" spans="1:7" x14ac:dyDescent="0.3">
      <c r="A38" s="10" t="s">
        <v>42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3">
      <c r="A39" s="15"/>
      <c r="B39" s="14"/>
      <c r="C39" s="14"/>
      <c r="D39" s="14"/>
      <c r="E39" s="14"/>
      <c r="F39" s="14"/>
      <c r="G39" s="14"/>
    </row>
    <row r="40" spans="1:7" ht="27.6" x14ac:dyDescent="0.3">
      <c r="A40" s="8" t="s">
        <v>43</v>
      </c>
      <c r="B40" s="13">
        <f t="shared" ref="B40:G40" si="4">SUM(B8,B9,B10,B11,B12,B13,B14,B15,B27,B33,B34,B36)</f>
        <v>488524338.69000006</v>
      </c>
      <c r="C40" s="13">
        <f t="shared" si="4"/>
        <v>214433998.71000001</v>
      </c>
      <c r="D40" s="13">
        <f t="shared" si="4"/>
        <v>702958337.39999998</v>
      </c>
      <c r="E40" s="13">
        <f t="shared" si="4"/>
        <v>431487217.08999991</v>
      </c>
      <c r="F40" s="13">
        <f t="shared" si="4"/>
        <v>431332598.38999999</v>
      </c>
      <c r="G40" s="13">
        <f t="shared" si="4"/>
        <v>-57191740.300000012</v>
      </c>
    </row>
    <row r="41" spans="1:7" x14ac:dyDescent="0.3">
      <c r="A41" s="8" t="s">
        <v>44</v>
      </c>
      <c r="B41" s="16"/>
      <c r="C41" s="16"/>
      <c r="D41" s="16"/>
      <c r="E41" s="16"/>
      <c r="F41" s="16"/>
      <c r="G41" s="13">
        <f>IF(G40&gt;0,G40,0)</f>
        <v>0</v>
      </c>
    </row>
    <row r="42" spans="1:7" x14ac:dyDescent="0.3">
      <c r="A42" s="15"/>
      <c r="B42" s="17"/>
      <c r="C42" s="17"/>
      <c r="D42" s="17"/>
      <c r="E42" s="17"/>
      <c r="F42" s="17"/>
      <c r="G42" s="17"/>
    </row>
    <row r="43" spans="1:7" x14ac:dyDescent="0.3">
      <c r="A43" s="8" t="s">
        <v>45</v>
      </c>
      <c r="B43" s="17"/>
      <c r="C43" s="17"/>
      <c r="D43" s="17"/>
      <c r="E43" s="17"/>
      <c r="F43" s="17"/>
      <c r="G43" s="17"/>
    </row>
    <row r="44" spans="1:7" x14ac:dyDescent="0.3">
      <c r="A44" s="8" t="s">
        <v>46</v>
      </c>
      <c r="B44" s="13">
        <f t="shared" ref="B44:G44" si="5">SUM(B45:B52)</f>
        <v>316632128.56</v>
      </c>
      <c r="C44" s="13">
        <f t="shared" si="5"/>
        <v>37837842</v>
      </c>
      <c r="D44" s="13">
        <f t="shared" si="5"/>
        <v>354469970.56</v>
      </c>
      <c r="E44" s="13">
        <f t="shared" si="5"/>
        <v>275462061.77999997</v>
      </c>
      <c r="F44" s="13">
        <f t="shared" si="5"/>
        <v>275439093.83000004</v>
      </c>
      <c r="G44" s="13">
        <f t="shared" si="5"/>
        <v>-41193034.729999989</v>
      </c>
    </row>
    <row r="45" spans="1:7" ht="27.6" x14ac:dyDescent="0.3">
      <c r="A45" s="10" t="s">
        <v>47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 x14ac:dyDescent="0.3">
      <c r="A46" s="10" t="s">
        <v>48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 ht="27.6" x14ac:dyDescent="0.3">
      <c r="A47" s="10" t="s">
        <v>49</v>
      </c>
      <c r="B47" s="11">
        <v>200193077.56</v>
      </c>
      <c r="C47" s="11">
        <v>16226893</v>
      </c>
      <c r="D47" s="11">
        <v>216419970.56</v>
      </c>
      <c r="E47" s="11">
        <v>137444015.06</v>
      </c>
      <c r="F47" s="11">
        <v>137444015.06</v>
      </c>
      <c r="G47" s="11">
        <v>-62749062.5</v>
      </c>
    </row>
    <row r="48" spans="1:7" ht="41.4" x14ac:dyDescent="0.3">
      <c r="A48" s="10" t="s">
        <v>50</v>
      </c>
      <c r="B48" s="11">
        <v>116439051</v>
      </c>
      <c r="C48" s="11">
        <v>21610949</v>
      </c>
      <c r="D48" s="11">
        <v>138050000</v>
      </c>
      <c r="E48" s="11">
        <v>138018046.72</v>
      </c>
      <c r="F48" s="11">
        <v>137995078.77000001</v>
      </c>
      <c r="G48" s="11">
        <v>21556027.770000011</v>
      </c>
    </row>
    <row r="49" spans="1:7" x14ac:dyDescent="0.3">
      <c r="A49" s="10" t="s">
        <v>51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 ht="27.6" x14ac:dyDescent="0.3">
      <c r="A50" s="10" t="s">
        <v>52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</row>
    <row r="51" spans="1:7" ht="27.6" x14ac:dyDescent="0.3">
      <c r="A51" s="18" t="s">
        <v>53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 ht="27.6" x14ac:dyDescent="0.3">
      <c r="A52" s="10" t="s">
        <v>54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</row>
    <row r="53" spans="1:7" x14ac:dyDescent="0.3">
      <c r="A53" s="8" t="s">
        <v>55</v>
      </c>
      <c r="B53" s="13">
        <f t="shared" ref="B53:G53" si="6">SUM(B54:B57)</f>
        <v>3183000</v>
      </c>
      <c r="C53" s="13">
        <f t="shared" si="6"/>
        <v>5417000</v>
      </c>
      <c r="D53" s="13">
        <f t="shared" si="6"/>
        <v>8600000</v>
      </c>
      <c r="E53" s="13">
        <f t="shared" si="6"/>
        <v>285979.58</v>
      </c>
      <c r="F53" s="13">
        <f t="shared" si="6"/>
        <v>285979.58</v>
      </c>
      <c r="G53" s="13">
        <f t="shared" si="6"/>
        <v>-2897020.42</v>
      </c>
    </row>
    <row r="54" spans="1:7" x14ac:dyDescent="0.3">
      <c r="A54" s="18" t="s">
        <v>56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 x14ac:dyDescent="0.3">
      <c r="A55" s="10" t="s">
        <v>57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</row>
    <row r="56" spans="1:7" x14ac:dyDescent="0.3">
      <c r="A56" s="10" t="s">
        <v>58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 x14ac:dyDescent="0.3">
      <c r="A57" s="18" t="s">
        <v>59</v>
      </c>
      <c r="B57" s="11">
        <v>3183000</v>
      </c>
      <c r="C57" s="11">
        <v>5417000</v>
      </c>
      <c r="D57" s="11">
        <v>8600000</v>
      </c>
      <c r="E57" s="11">
        <v>285979.58</v>
      </c>
      <c r="F57" s="11">
        <v>285979.58</v>
      </c>
      <c r="G57" s="11">
        <v>-2897020.42</v>
      </c>
    </row>
    <row r="58" spans="1:7" x14ac:dyDescent="0.3">
      <c r="A58" s="8" t="s">
        <v>60</v>
      </c>
      <c r="B58" s="13">
        <f t="shared" ref="B58:G58" si="7">SUM(B59:B60)</f>
        <v>0</v>
      </c>
      <c r="C58" s="13">
        <f t="shared" si="7"/>
        <v>0</v>
      </c>
      <c r="D58" s="13">
        <f t="shared" si="7"/>
        <v>0</v>
      </c>
      <c r="E58" s="13">
        <f t="shared" si="7"/>
        <v>0</v>
      </c>
      <c r="F58" s="13">
        <f t="shared" si="7"/>
        <v>0</v>
      </c>
      <c r="G58" s="13">
        <f t="shared" si="7"/>
        <v>0</v>
      </c>
    </row>
    <row r="59" spans="1:7" ht="27.6" x14ac:dyDescent="0.3">
      <c r="A59" s="10" t="s">
        <v>61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F59-B59</f>
        <v>0</v>
      </c>
    </row>
    <row r="60" spans="1:7" x14ac:dyDescent="0.3">
      <c r="A60" s="10" t="s">
        <v>62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2" si="8">F60-B60</f>
        <v>0</v>
      </c>
    </row>
    <row r="61" spans="1:7" ht="27.6" x14ac:dyDescent="0.3">
      <c r="A61" s="10" t="s">
        <v>63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8"/>
        <v>0</v>
      </c>
    </row>
    <row r="62" spans="1:7" x14ac:dyDescent="0.3">
      <c r="A62" s="10" t="s">
        <v>64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8"/>
        <v>0</v>
      </c>
    </row>
    <row r="63" spans="1:7" x14ac:dyDescent="0.3">
      <c r="A63" s="15"/>
      <c r="B63" s="17"/>
      <c r="C63" s="17"/>
      <c r="D63" s="17"/>
      <c r="E63" s="17"/>
      <c r="F63" s="17"/>
      <c r="G63" s="17"/>
    </row>
    <row r="64" spans="1:7" ht="27.6" x14ac:dyDescent="0.3">
      <c r="A64" s="8" t="s">
        <v>65</v>
      </c>
      <c r="B64" s="13">
        <f t="shared" ref="B64:G64" si="9">B44+B53+B58+B61+B62</f>
        <v>319815128.56</v>
      </c>
      <c r="C64" s="13">
        <f t="shared" si="9"/>
        <v>43254842</v>
      </c>
      <c r="D64" s="13">
        <f t="shared" si="9"/>
        <v>363069970.56</v>
      </c>
      <c r="E64" s="13">
        <f t="shared" si="9"/>
        <v>275748041.35999995</v>
      </c>
      <c r="F64" s="13">
        <f t="shared" si="9"/>
        <v>275725073.41000003</v>
      </c>
      <c r="G64" s="13">
        <f t="shared" si="9"/>
        <v>-44090055.149999991</v>
      </c>
    </row>
    <row r="65" spans="1:7" ht="8.4" customHeight="1" x14ac:dyDescent="0.3">
      <c r="A65" s="15"/>
      <c r="B65" s="17"/>
      <c r="C65" s="17"/>
      <c r="D65" s="17"/>
      <c r="E65" s="17"/>
      <c r="F65" s="17"/>
      <c r="G65" s="17"/>
    </row>
    <row r="66" spans="1:7" x14ac:dyDescent="0.3">
      <c r="A66" s="8" t="s">
        <v>66</v>
      </c>
      <c r="B66" s="13">
        <f t="shared" ref="B66:G66" si="10">B67</f>
        <v>0</v>
      </c>
      <c r="C66" s="13">
        <f t="shared" si="10"/>
        <v>0</v>
      </c>
      <c r="D66" s="13">
        <f t="shared" si="10"/>
        <v>0</v>
      </c>
      <c r="E66" s="13">
        <f t="shared" si="10"/>
        <v>0</v>
      </c>
      <c r="F66" s="13">
        <f t="shared" si="10"/>
        <v>0</v>
      </c>
      <c r="G66" s="13">
        <f t="shared" si="10"/>
        <v>0</v>
      </c>
    </row>
    <row r="67" spans="1:7" x14ac:dyDescent="0.3">
      <c r="A67" s="10" t="s">
        <v>67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>F67-B67</f>
        <v>0</v>
      </c>
    </row>
    <row r="68" spans="1:7" x14ac:dyDescent="0.3">
      <c r="A68" s="15"/>
      <c r="B68" s="17"/>
      <c r="C68" s="17"/>
      <c r="D68" s="17"/>
      <c r="E68" s="17"/>
      <c r="F68" s="17"/>
      <c r="G68" s="17"/>
    </row>
    <row r="69" spans="1:7" x14ac:dyDescent="0.3">
      <c r="A69" s="8" t="s">
        <v>68</v>
      </c>
      <c r="B69" s="13">
        <f t="shared" ref="B69:G69" si="11">B40+B64+B66</f>
        <v>808339467.25</v>
      </c>
      <c r="C69" s="13">
        <f t="shared" si="11"/>
        <v>257688840.71000001</v>
      </c>
      <c r="D69" s="13">
        <f t="shared" si="11"/>
        <v>1066028307.96</v>
      </c>
      <c r="E69" s="13">
        <f t="shared" si="11"/>
        <v>707235258.44999981</v>
      </c>
      <c r="F69" s="13">
        <f t="shared" si="11"/>
        <v>707057671.79999995</v>
      </c>
      <c r="G69" s="13">
        <f t="shared" si="11"/>
        <v>-101281795.45</v>
      </c>
    </row>
    <row r="70" spans="1:7" ht="3.6" customHeight="1" x14ac:dyDescent="0.3">
      <c r="A70" s="15"/>
      <c r="B70" s="17"/>
      <c r="C70" s="17"/>
      <c r="D70" s="17"/>
      <c r="E70" s="17"/>
      <c r="F70" s="17"/>
      <c r="G70" s="17"/>
    </row>
    <row r="71" spans="1:7" x14ac:dyDescent="0.3">
      <c r="A71" s="8" t="s">
        <v>69</v>
      </c>
      <c r="B71" s="17"/>
      <c r="C71" s="17"/>
      <c r="D71" s="17"/>
      <c r="E71" s="17"/>
      <c r="F71" s="17"/>
      <c r="G71" s="17"/>
    </row>
    <row r="72" spans="1:7" ht="27.6" x14ac:dyDescent="0.3">
      <c r="A72" s="10" t="s">
        <v>70</v>
      </c>
      <c r="B72" s="14">
        <v>0</v>
      </c>
      <c r="C72" s="11">
        <v>3900000</v>
      </c>
      <c r="D72" s="11">
        <v>3900000</v>
      </c>
      <c r="E72" s="11">
        <v>3900000</v>
      </c>
      <c r="F72" s="11">
        <v>3900000</v>
      </c>
      <c r="G72" s="11">
        <v>3900000</v>
      </c>
    </row>
    <row r="73" spans="1:7" ht="27.6" x14ac:dyDescent="0.3">
      <c r="A73" s="10" t="s">
        <v>71</v>
      </c>
      <c r="B73" s="14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</row>
    <row r="74" spans="1:7" x14ac:dyDescent="0.3">
      <c r="A74" s="8" t="s">
        <v>72</v>
      </c>
      <c r="B74" s="13">
        <f t="shared" ref="B74:G74" si="12">B72+B73</f>
        <v>0</v>
      </c>
      <c r="C74" s="13">
        <f t="shared" si="12"/>
        <v>3900000</v>
      </c>
      <c r="D74" s="13">
        <f t="shared" si="12"/>
        <v>3900000</v>
      </c>
      <c r="E74" s="13">
        <f t="shared" si="12"/>
        <v>3900000</v>
      </c>
      <c r="F74" s="13">
        <f t="shared" si="12"/>
        <v>3900000</v>
      </c>
      <c r="G74" s="13">
        <f t="shared" si="12"/>
        <v>3900000</v>
      </c>
    </row>
    <row r="75" spans="1:7" x14ac:dyDescent="0.3">
      <c r="A75" s="19"/>
      <c r="B75" s="20"/>
      <c r="C75" s="20"/>
      <c r="D75" s="20"/>
      <c r="E75" s="20"/>
      <c r="F75" s="20"/>
      <c r="G75" s="20"/>
    </row>
  </sheetData>
  <mergeCells count="4">
    <mergeCell ref="A1:G1"/>
    <mergeCell ref="A5:A6"/>
    <mergeCell ref="B5:F5"/>
    <mergeCell ref="G5:G6"/>
  </mergeCells>
  <dataValidations count="1">
    <dataValidation type="decimal" allowBlank="1" showInputMessage="1" showErrorMessage="1" sqref="B8:G74">
      <formula1>-1.79769313486231E+100</formula1>
      <formula2>1.79769313486231E+100</formula2>
    </dataValidation>
  </dataValidations>
  <printOptions horizontalCentered="1"/>
  <pageMargins left="0" right="0" top="0" bottom="0" header="0" footer="0"/>
  <pageSetup paperSize="190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2024-02-09T16:57:30Z</cp:lastPrinted>
  <dcterms:created xsi:type="dcterms:W3CDTF">2024-02-07T21:40:06Z</dcterms:created>
  <dcterms:modified xsi:type="dcterms:W3CDTF">2024-02-09T16:57:35Z</dcterms:modified>
</cp:coreProperties>
</file>