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ZAS CMAPP\4. INFORMES\2023\Informes pagina\3er Trimestre\"/>
    </mc:Choice>
  </mc:AlternateContent>
  <xr:revisionPtr revIDLastSave="0" documentId="13_ncr:1_{3181F95A-F590-44C0-BC27-6DF3A56C5C2A}" xr6:coauthVersionLast="47" xr6:coauthVersionMax="47" xr10:uidLastSave="{00000000-0000-0000-0000-000000000000}"/>
  <bookViews>
    <workbookView xWindow="-120" yWindow="-120" windowWidth="26640" windowHeight="1437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47" i="6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D43" i="6"/>
  <c r="G43" i="6" s="1"/>
  <c r="D13" i="6"/>
  <c r="G13" i="6" s="1"/>
  <c r="D69" i="6"/>
  <c r="G69" i="6" s="1"/>
  <c r="G53" i="6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<sst xmlns="http://schemas.openxmlformats.org/spreadsheetml/2006/main" count="201" uniqueCount="142">
  <si>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</si>
  <si>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</si>
  <si>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</si>
  <si>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</si>
  <si>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</si>
  <si>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</si>
  <si>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</si>
  <si>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</si>
  <si>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</si>
  <si>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</si>
  <si>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</si>
  <si>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</si>
  <si>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</si>
  <si>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</si>
  <si>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</si>
  <si>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</si>
  <si>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</si>
  <si>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</si>
  <si>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</si>
  <si>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</si>
  <si>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</si>
  <si>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</si>
  <si>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</si>
  <si>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</si>
  <si>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</si>
  <si>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</si>
  <si>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</si>
  <si>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</si>
  <si>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</si>
  <si>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</si>
  <si>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</si>
  <si>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</si>
  <si>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</si>
  <si>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</si>
  <si>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</si>
  <si>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</si>
  <si>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</si>
  <si>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</si>
  <si>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</si>
  <si>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</si>
  <si>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</si>
  <si>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</si>
  <si>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</si>
  <si>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</si>
  <si>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</si>
  <si>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</si>
  <si>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</si>
  <si>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</si>
  <si>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</si>
  <si>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</si>
  <si>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</si>
  <si>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</si>
  <si>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</si>
  <si>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</si>
  <si>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</si>
  <si>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</si>
  <si>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</si>
  <si>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</si>
  <si>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</si>
  <si>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</si>
  <si>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</si>
  <si>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</si>
  <si>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</si>
  <si>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</si>
  <si>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</si>
  <si>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</si>
  <si>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</si>
  <si>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</si>
  <si>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</si>
  <si>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</si>
  <si>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</si>
  <si>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</si>
  <si>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</si>
  <si>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</si>
  <si>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</si>
  <si>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</si>
  <si>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</si>
  <si>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</si>
  <si>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</si>
  <si>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</si>
  <si>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</si>
  <si>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</si>
  <si>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</si>
  <si>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</si>
  <si>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</si>
  <si>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</si>
  <si>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</si>
  <si>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</si>
  <si>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</si>
  <si>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</si>
  <si>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</si>
  <si>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</si>
  <si>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</si>
  <si>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</si>
  <si>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</si>
  <si>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</si>
  <si>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</si>
  <si>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</si>
  <si>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</si>
  <si>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</si>
  <si>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</si>
  <si>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</si>
  <si>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</si>
  <si>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</si>
  <si>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</si>
  <si>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</si>
  <si>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</si>
  <si>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</si>
  <si>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</si>
  <si>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</si>
  <si>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</si>
  <si>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</si>
  <si>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</si>
  <si>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</si>
  <si>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</si>
  <si>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</si>
  <si>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</si>
  <si>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</si>
  <si>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</si>
  <si>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</si>
  <si>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</si>
  <si>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</si>
  <si>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</si>
  <si>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</si>
  <si>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</si>
  <si>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</si>
  <si>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</si>
  <si>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</si>
  <si>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</si>
  <si>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</si>
  <si>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</si>
  <si>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</si>
  <si>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</si>
  <si>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</si>
  <si>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</si>
  <si>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Comité Municipal de Agua Potable de Pénjamo
Estado Analítico del Ejercicio del Presupuesto de Egresos
Clasificación por Objeto del Gasto (Capítulo y Concepto)
Del 1 de Enero al 30 de Septiembre de 2023</t>
  </si>
  <si>
    <t>Comité Municipal de Agua Potable de Pénjamo
Estado Analítico del Ejercicio del Presupuesto de Egresos
Clasificación Económica (por Tipo de Gasto)
Del 1 de Enero al 30 de Septiembre de 2023</t>
  </si>
  <si>
    <t>31120M22A010000 DIRECCION ADMINISTRATIVA</t>
  </si>
  <si>
    <t>Comité Municipal de Agua Potable de Pénjamo
Estado Analítico del Ejercicio del Presupuesto de Egresos
Clasificación Administrativa
Del 1 de Enero al 30 de Septiembre de 2023</t>
  </si>
  <si>
    <t>Comité Municipal de Agua Potable de Pénjamo
Estado Analítico del Ejercicio del Presupuesto de Egresos
Clasificación Administrativa (Poderes)
Del 1 de Enero al 30 de Septiembre de 2023</t>
  </si>
  <si>
    <t>Comité Municipal de Agua Potable de Pénjamo
Estado Analítico del Ejercicio del Presupuesto de Egresos
Clasificación Administrativa (Sector Paraestatal)
Del 1 de Enero al 30 de Septiembre de 2023</t>
  </si>
  <si>
    <t>Comité Municipal de Agua Potable de Pénjamo
Estado Analítico del Ejercicio del Presupuesto de Egresos
Clasificación Funcional (Finalidad y Función)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</si>
</sst>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2" fillId="0" borderId="5" xfId="0" applyFont="1" applyBorder="1"/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A80" sqref="A80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7" t="s">
        <v>135</v>
      </c>
      <c r="B1" s="27"/>
      <c r="C1" s="27"/>
      <c r="D1" s="27"/>
      <c r="E1" s="27"/>
      <c r="F1" s="27"/>
      <c r="G1" s="28"/>
    </row>
    <row r="2" spans="1:8" x14ac:dyDescent="0.2">
      <c r="A2" s="32" t="s">
        <v>56</v>
      </c>
      <c r="B2" s="29" t="s">
        <v>62</v>
      </c>
      <c r="C2" s="27"/>
      <c r="D2" s="27"/>
      <c r="E2" s="27"/>
      <c r="F2" s="28"/>
      <c r="G2" s="30" t="s">
        <v>61</v>
      </c>
    </row>
    <row r="3" spans="1:8" ht="24.95" customHeight="1" x14ac:dyDescent="0.2">
      <c r="A3" s="33"/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31"/>
    </row>
    <row r="4" spans="1:8" x14ac:dyDescent="0.2">
      <c r="A4" s="34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8" t="s">
        <v>63</v>
      </c>
      <c r="B5" s="13">
        <f>SUM(B6:B12)</f>
        <v>11469864.539999999</v>
      </c>
      <c r="C5" s="13">
        <f>SUM(C6:C12)</f>
        <v>0</v>
      </c>
      <c r="D5" s="13">
        <f>B5+C5</f>
        <v>11469864.539999999</v>
      </c>
      <c r="E5" s="13">
        <f>SUM(E6:E12)</f>
        <v>3333833.01</v>
      </c>
      <c r="F5" s="13">
        <f>SUM(F6:F12)</f>
        <v>3289195.4299999997</v>
      </c>
      <c r="G5" s="13">
        <f>D5-E5</f>
        <v>8136031.5299999993</v>
      </c>
    </row>
    <row r="6" spans="1:8" x14ac:dyDescent="0.2">
      <c r="A6" s="20" t="s">
        <v>67</v>
      </c>
      <c r="B6" s="5">
        <v>6807790.7999999998</v>
      </c>
      <c r="C6" s="5">
        <v>0</v>
      </c>
      <c r="D6" s="5">
        <f t="shared" ref="D6:D69" si="0">B6+C6</f>
        <v>6807790.7999999998</v>
      </c>
      <c r="E6" s="5">
        <v>2293600.67</v>
      </c>
      <c r="F6" s="5">
        <v>2293600.67</v>
      </c>
      <c r="G6" s="5">
        <f t="shared" ref="G6:G69" si="1">D6-E6</f>
        <v>4514190.13</v>
      </c>
      <c r="H6" s="9">
        <v>1100</v>
      </c>
    </row>
    <row r="7" spans="1:8" x14ac:dyDescent="0.2">
      <c r="A7" s="20" t="s">
        <v>68</v>
      </c>
      <c r="B7" s="5">
        <v>532606.19999999995</v>
      </c>
      <c r="C7" s="5">
        <v>0</v>
      </c>
      <c r="D7" s="5">
        <f t="shared" si="0"/>
        <v>532606.19999999995</v>
      </c>
      <c r="E7" s="5">
        <v>255722.25</v>
      </c>
      <c r="F7" s="5">
        <v>255722.25</v>
      </c>
      <c r="G7" s="5">
        <f t="shared" si="1"/>
        <v>276883.94999999995</v>
      </c>
      <c r="H7" s="9">
        <v>1200</v>
      </c>
    </row>
    <row r="8" spans="1:8" x14ac:dyDescent="0.2">
      <c r="A8" s="20" t="s">
        <v>69</v>
      </c>
      <c r="B8" s="5">
        <v>1290270.18</v>
      </c>
      <c r="C8" s="5">
        <v>0</v>
      </c>
      <c r="D8" s="5">
        <f t="shared" si="0"/>
        <v>1290270.18</v>
      </c>
      <c r="E8" s="5">
        <v>205725.9</v>
      </c>
      <c r="F8" s="5">
        <v>205725.9</v>
      </c>
      <c r="G8" s="5">
        <f t="shared" si="1"/>
        <v>1084544.28</v>
      </c>
      <c r="H8" s="9">
        <v>1300</v>
      </c>
    </row>
    <row r="9" spans="1:8" x14ac:dyDescent="0.2">
      <c r="A9" s="20" t="s">
        <v>33</v>
      </c>
      <c r="B9" s="5">
        <v>1522500</v>
      </c>
      <c r="C9" s="5">
        <v>0</v>
      </c>
      <c r="D9" s="5">
        <f t="shared" si="0"/>
        <v>1522500</v>
      </c>
      <c r="E9" s="5">
        <v>200982.93</v>
      </c>
      <c r="F9" s="5">
        <v>190341.65</v>
      </c>
      <c r="G9" s="5">
        <f t="shared" si="1"/>
        <v>1321517.07</v>
      </c>
      <c r="H9" s="9">
        <v>1400</v>
      </c>
    </row>
    <row r="10" spans="1:8" x14ac:dyDescent="0.2">
      <c r="A10" s="20" t="s">
        <v>70</v>
      </c>
      <c r="B10" s="5">
        <v>1316697.3600000001</v>
      </c>
      <c r="C10" s="5">
        <v>0</v>
      </c>
      <c r="D10" s="5">
        <f t="shared" si="0"/>
        <v>1316697.3600000001</v>
      </c>
      <c r="E10" s="5">
        <v>377801.26</v>
      </c>
      <c r="F10" s="5">
        <v>343804.96</v>
      </c>
      <c r="G10" s="5">
        <f t="shared" si="1"/>
        <v>938896.10000000009</v>
      </c>
      <c r="H10" s="9">
        <v>1500</v>
      </c>
    </row>
    <row r="11" spans="1:8" x14ac:dyDescent="0.2">
      <c r="A11" s="20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20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8" t="s">
        <v>129</v>
      </c>
      <c r="B13" s="14">
        <f>SUM(B14:B22)</f>
        <v>3007393.52</v>
      </c>
      <c r="C13" s="14">
        <f>SUM(C14:C22)</f>
        <v>0</v>
      </c>
      <c r="D13" s="14">
        <f t="shared" si="0"/>
        <v>3007393.52</v>
      </c>
      <c r="E13" s="14">
        <f>SUM(E14:E22)</f>
        <v>1050675.74</v>
      </c>
      <c r="F13" s="14">
        <f>SUM(F14:F22)</f>
        <v>327479.33000000007</v>
      </c>
      <c r="G13" s="14">
        <f t="shared" si="1"/>
        <v>1956717.78</v>
      </c>
      <c r="H13" s="19">
        <v>0</v>
      </c>
    </row>
    <row r="14" spans="1:8" x14ac:dyDescent="0.2">
      <c r="A14" s="20" t="s">
        <v>72</v>
      </c>
      <c r="B14" s="5">
        <v>172850</v>
      </c>
      <c r="C14" s="5">
        <v>0</v>
      </c>
      <c r="D14" s="5">
        <f t="shared" si="0"/>
        <v>172850</v>
      </c>
      <c r="E14" s="5">
        <v>51393.68</v>
      </c>
      <c r="F14" s="5">
        <v>9910.08</v>
      </c>
      <c r="G14" s="5">
        <f t="shared" si="1"/>
        <v>121456.32000000001</v>
      </c>
      <c r="H14" s="9">
        <v>2100</v>
      </c>
    </row>
    <row r="15" spans="1:8" x14ac:dyDescent="0.2">
      <c r="A15" s="20" t="s">
        <v>73</v>
      </c>
      <c r="B15" s="5">
        <v>30600</v>
      </c>
      <c r="C15" s="5">
        <v>0</v>
      </c>
      <c r="D15" s="5">
        <f t="shared" si="0"/>
        <v>30600</v>
      </c>
      <c r="E15" s="5">
        <v>0</v>
      </c>
      <c r="F15" s="5">
        <v>0</v>
      </c>
      <c r="G15" s="5">
        <f t="shared" si="1"/>
        <v>30600</v>
      </c>
      <c r="H15" s="9">
        <v>2200</v>
      </c>
    </row>
    <row r="16" spans="1:8" x14ac:dyDescent="0.2">
      <c r="A16" s="20" t="s">
        <v>74</v>
      </c>
      <c r="B16" s="5">
        <v>210500</v>
      </c>
      <c r="C16" s="5">
        <v>0</v>
      </c>
      <c r="D16" s="5">
        <f t="shared" si="0"/>
        <v>210500</v>
      </c>
      <c r="E16" s="5">
        <v>84451.5</v>
      </c>
      <c r="F16" s="5">
        <v>27375</v>
      </c>
      <c r="G16" s="5">
        <f t="shared" si="1"/>
        <v>126048.5</v>
      </c>
      <c r="H16" s="9">
        <v>2300</v>
      </c>
    </row>
    <row r="17" spans="1:8" x14ac:dyDescent="0.2">
      <c r="A17" s="20" t="s">
        <v>75</v>
      </c>
      <c r="B17" s="5">
        <v>1689693.52</v>
      </c>
      <c r="C17" s="5">
        <v>0</v>
      </c>
      <c r="D17" s="5">
        <f t="shared" si="0"/>
        <v>1689693.52</v>
      </c>
      <c r="E17" s="5">
        <v>378207.75</v>
      </c>
      <c r="F17" s="5">
        <v>133727.19</v>
      </c>
      <c r="G17" s="5">
        <f t="shared" si="1"/>
        <v>1311485.77</v>
      </c>
      <c r="H17" s="9">
        <v>2400</v>
      </c>
    </row>
    <row r="18" spans="1:8" x14ac:dyDescent="0.2">
      <c r="A18" s="20" t="s">
        <v>76</v>
      </c>
      <c r="B18" s="5">
        <v>26250</v>
      </c>
      <c r="C18" s="5">
        <v>0</v>
      </c>
      <c r="D18" s="5">
        <f t="shared" si="0"/>
        <v>26250</v>
      </c>
      <c r="E18" s="5">
        <v>17351</v>
      </c>
      <c r="F18" s="5">
        <v>7980</v>
      </c>
      <c r="G18" s="5">
        <f t="shared" si="1"/>
        <v>8899</v>
      </c>
      <c r="H18" s="9">
        <v>2500</v>
      </c>
    </row>
    <row r="19" spans="1:8" x14ac:dyDescent="0.2">
      <c r="A19" s="20" t="s">
        <v>77</v>
      </c>
      <c r="B19" s="5">
        <v>672000</v>
      </c>
      <c r="C19" s="5">
        <v>0</v>
      </c>
      <c r="D19" s="5">
        <f t="shared" si="0"/>
        <v>672000</v>
      </c>
      <c r="E19" s="5">
        <v>414847.03</v>
      </c>
      <c r="F19" s="5">
        <v>114287.51</v>
      </c>
      <c r="G19" s="5">
        <f t="shared" si="1"/>
        <v>257152.96999999997</v>
      </c>
      <c r="H19" s="9">
        <v>2600</v>
      </c>
    </row>
    <row r="20" spans="1:8" x14ac:dyDescent="0.2">
      <c r="A20" s="20" t="s">
        <v>78</v>
      </c>
      <c r="B20" s="5">
        <v>95000</v>
      </c>
      <c r="C20" s="5">
        <v>-5000</v>
      </c>
      <c r="D20" s="5">
        <f t="shared" si="0"/>
        <v>90000</v>
      </c>
      <c r="E20" s="5">
        <v>39110.03</v>
      </c>
      <c r="F20" s="5">
        <v>8725.02</v>
      </c>
      <c r="G20" s="5">
        <f t="shared" si="1"/>
        <v>50889.97</v>
      </c>
      <c r="H20" s="9">
        <v>2700</v>
      </c>
    </row>
    <row r="21" spans="1:8" x14ac:dyDescent="0.2">
      <c r="A21" s="20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20" t="s">
        <v>80</v>
      </c>
      <c r="B22" s="5">
        <v>110500</v>
      </c>
      <c r="C22" s="5">
        <v>5000</v>
      </c>
      <c r="D22" s="5">
        <f t="shared" si="0"/>
        <v>115500</v>
      </c>
      <c r="E22" s="5">
        <v>65314.75</v>
      </c>
      <c r="F22" s="5">
        <v>25474.53</v>
      </c>
      <c r="G22" s="5">
        <f t="shared" si="1"/>
        <v>50185.25</v>
      </c>
      <c r="H22" s="9">
        <v>2900</v>
      </c>
    </row>
    <row r="23" spans="1:8" x14ac:dyDescent="0.2">
      <c r="A23" s="18" t="s">
        <v>64</v>
      </c>
      <c r="B23" s="14">
        <f>SUM(B24:B32)</f>
        <v>18885344.09</v>
      </c>
      <c r="C23" s="14">
        <f>SUM(C24:C32)</f>
        <v>0</v>
      </c>
      <c r="D23" s="14">
        <f t="shared" si="0"/>
        <v>18885344.09</v>
      </c>
      <c r="E23" s="14">
        <f>SUM(E24:E32)</f>
        <v>9136223.8200000003</v>
      </c>
      <c r="F23" s="14">
        <f>SUM(F24:F32)</f>
        <v>2360360.8600000003</v>
      </c>
      <c r="G23" s="14">
        <f t="shared" si="1"/>
        <v>9749120.2699999996</v>
      </c>
      <c r="H23" s="19">
        <v>0</v>
      </c>
    </row>
    <row r="24" spans="1:8" x14ac:dyDescent="0.2">
      <c r="A24" s="20" t="s">
        <v>81</v>
      </c>
      <c r="B24" s="5">
        <v>13208400</v>
      </c>
      <c r="C24" s="5">
        <v>0</v>
      </c>
      <c r="D24" s="5">
        <f t="shared" si="0"/>
        <v>13208400</v>
      </c>
      <c r="E24" s="5">
        <v>6496109.3899999997</v>
      </c>
      <c r="F24" s="5">
        <v>1890040.85</v>
      </c>
      <c r="G24" s="5">
        <f t="shared" si="1"/>
        <v>6712290.6100000003</v>
      </c>
      <c r="H24" s="9">
        <v>3100</v>
      </c>
    </row>
    <row r="25" spans="1:8" x14ac:dyDescent="0.2">
      <c r="A25" s="20" t="s">
        <v>82</v>
      </c>
      <c r="B25" s="5">
        <v>126000</v>
      </c>
      <c r="C25" s="5">
        <v>0</v>
      </c>
      <c r="D25" s="5">
        <f t="shared" si="0"/>
        <v>126000</v>
      </c>
      <c r="E25" s="5">
        <v>54600</v>
      </c>
      <c r="F25" s="5">
        <v>51000</v>
      </c>
      <c r="G25" s="5">
        <f t="shared" si="1"/>
        <v>71400</v>
      </c>
      <c r="H25" s="9">
        <v>3200</v>
      </c>
    </row>
    <row r="26" spans="1:8" x14ac:dyDescent="0.2">
      <c r="A26" s="20" t="s">
        <v>83</v>
      </c>
      <c r="B26" s="5">
        <v>1067750</v>
      </c>
      <c r="C26" s="5">
        <v>0</v>
      </c>
      <c r="D26" s="5">
        <f t="shared" si="0"/>
        <v>1067750</v>
      </c>
      <c r="E26" s="5">
        <v>258718.81</v>
      </c>
      <c r="F26" s="5">
        <v>35500</v>
      </c>
      <c r="G26" s="5">
        <f t="shared" si="1"/>
        <v>809031.19</v>
      </c>
      <c r="H26" s="9">
        <v>3300</v>
      </c>
    </row>
    <row r="27" spans="1:8" x14ac:dyDescent="0.2">
      <c r="A27" s="20" t="s">
        <v>84</v>
      </c>
      <c r="B27" s="5">
        <v>146500</v>
      </c>
      <c r="C27" s="5">
        <v>0</v>
      </c>
      <c r="D27" s="5">
        <f t="shared" si="0"/>
        <v>146500</v>
      </c>
      <c r="E27" s="5">
        <v>0</v>
      </c>
      <c r="F27" s="5">
        <v>0</v>
      </c>
      <c r="G27" s="5">
        <f t="shared" si="1"/>
        <v>146500</v>
      </c>
      <c r="H27" s="9">
        <v>3400</v>
      </c>
    </row>
    <row r="28" spans="1:8" x14ac:dyDescent="0.2">
      <c r="A28" s="20" t="s">
        <v>85</v>
      </c>
      <c r="B28" s="5">
        <v>3703067.19</v>
      </c>
      <c r="C28" s="5">
        <v>0</v>
      </c>
      <c r="D28" s="5">
        <f t="shared" si="0"/>
        <v>3703067.19</v>
      </c>
      <c r="E28" s="5">
        <v>1991300.4</v>
      </c>
      <c r="F28" s="5">
        <v>231398</v>
      </c>
      <c r="G28" s="5">
        <f t="shared" si="1"/>
        <v>1711766.79</v>
      </c>
      <c r="H28" s="9">
        <v>3500</v>
      </c>
    </row>
    <row r="29" spans="1:8" x14ac:dyDescent="0.2">
      <c r="A29" s="20" t="s">
        <v>86</v>
      </c>
      <c r="B29" s="5">
        <v>31500</v>
      </c>
      <c r="C29" s="5">
        <v>0</v>
      </c>
      <c r="D29" s="5">
        <f t="shared" si="0"/>
        <v>31500</v>
      </c>
      <c r="E29" s="5">
        <v>0</v>
      </c>
      <c r="F29" s="5">
        <v>0</v>
      </c>
      <c r="G29" s="5">
        <f t="shared" si="1"/>
        <v>31500</v>
      </c>
      <c r="H29" s="9">
        <v>3600</v>
      </c>
    </row>
    <row r="30" spans="1:8" x14ac:dyDescent="0.2">
      <c r="A30" s="20" t="s">
        <v>87</v>
      </c>
      <c r="B30" s="5">
        <v>10000</v>
      </c>
      <c r="C30" s="5">
        <v>0</v>
      </c>
      <c r="D30" s="5">
        <f t="shared" si="0"/>
        <v>10000</v>
      </c>
      <c r="E30" s="5">
        <v>0</v>
      </c>
      <c r="F30" s="5">
        <v>0</v>
      </c>
      <c r="G30" s="5">
        <f t="shared" si="1"/>
        <v>10000</v>
      </c>
      <c r="H30" s="9">
        <v>3700</v>
      </c>
    </row>
    <row r="31" spans="1:8" x14ac:dyDescent="0.2">
      <c r="A31" s="20" t="s">
        <v>88</v>
      </c>
      <c r="B31" s="5">
        <v>36750</v>
      </c>
      <c r="C31" s="5">
        <v>0</v>
      </c>
      <c r="D31" s="5">
        <f t="shared" si="0"/>
        <v>36750</v>
      </c>
      <c r="E31" s="5">
        <v>3550</v>
      </c>
      <c r="F31" s="5">
        <v>3550</v>
      </c>
      <c r="G31" s="5">
        <f t="shared" si="1"/>
        <v>33200</v>
      </c>
      <c r="H31" s="9">
        <v>3800</v>
      </c>
    </row>
    <row r="32" spans="1:8" x14ac:dyDescent="0.2">
      <c r="A32" s="20" t="s">
        <v>18</v>
      </c>
      <c r="B32" s="5">
        <v>555376.9</v>
      </c>
      <c r="C32" s="5">
        <v>0</v>
      </c>
      <c r="D32" s="5">
        <f t="shared" si="0"/>
        <v>555376.9</v>
      </c>
      <c r="E32" s="5">
        <v>331945.21999999997</v>
      </c>
      <c r="F32" s="5">
        <v>148872.01</v>
      </c>
      <c r="G32" s="5">
        <f t="shared" si="1"/>
        <v>223431.68000000005</v>
      </c>
      <c r="H32" s="9">
        <v>3900</v>
      </c>
    </row>
    <row r="33" spans="1:8" x14ac:dyDescent="0.2">
      <c r="A33" s="18" t="s">
        <v>130</v>
      </c>
      <c r="B33" s="14">
        <f>SUM(B34:B42)</f>
        <v>0</v>
      </c>
      <c r="C33" s="14">
        <f>SUM(C34:C42)</f>
        <v>0</v>
      </c>
      <c r="D33" s="14">
        <f t="shared" si="0"/>
        <v>0</v>
      </c>
      <c r="E33" s="14">
        <f>SUM(E34:E42)</f>
        <v>0</v>
      </c>
      <c r="F33" s="14">
        <f>SUM(F34:F42)</f>
        <v>0</v>
      </c>
      <c r="G33" s="14">
        <f t="shared" si="1"/>
        <v>0</v>
      </c>
      <c r="H33" s="19">
        <v>0</v>
      </c>
    </row>
    <row r="34" spans="1:8" x14ac:dyDescent="0.2">
      <c r="A34" s="20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20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20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20" t="s">
        <v>92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20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20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20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20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20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8" t="s">
        <v>131</v>
      </c>
      <c r="B43" s="14">
        <f>SUM(B44:B52)</f>
        <v>2425500</v>
      </c>
      <c r="C43" s="14">
        <f>SUM(C44:C52)</f>
        <v>0</v>
      </c>
      <c r="D43" s="14">
        <f t="shared" si="0"/>
        <v>2425500</v>
      </c>
      <c r="E43" s="14">
        <f>SUM(E44:E52)</f>
        <v>14420.69</v>
      </c>
      <c r="F43" s="14">
        <f>SUM(F44:F52)</f>
        <v>0</v>
      </c>
      <c r="G43" s="14">
        <f t="shared" si="1"/>
        <v>2411079.31</v>
      </c>
      <c r="H43" s="19">
        <v>0</v>
      </c>
    </row>
    <row r="44" spans="1:8" x14ac:dyDescent="0.2">
      <c r="A44" s="4" t="s">
        <v>96</v>
      </c>
      <c r="B44" s="5">
        <v>152250</v>
      </c>
      <c r="C44" s="5">
        <v>0</v>
      </c>
      <c r="D44" s="5">
        <f t="shared" si="0"/>
        <v>152250</v>
      </c>
      <c r="E44" s="5">
        <v>14420.69</v>
      </c>
      <c r="F44" s="5">
        <v>0</v>
      </c>
      <c r="G44" s="5">
        <f t="shared" si="1"/>
        <v>137829.31</v>
      </c>
      <c r="H44" s="9">
        <v>5100</v>
      </c>
    </row>
    <row r="45" spans="1:8" x14ac:dyDescent="0.2">
      <c r="A45" s="20" t="s">
        <v>97</v>
      </c>
      <c r="B45" s="5">
        <v>5250</v>
      </c>
      <c r="C45" s="5">
        <v>0</v>
      </c>
      <c r="D45" s="5">
        <f t="shared" si="0"/>
        <v>5250</v>
      </c>
      <c r="E45" s="5">
        <v>0</v>
      </c>
      <c r="F45" s="5">
        <v>0</v>
      </c>
      <c r="G45" s="5">
        <f t="shared" si="1"/>
        <v>5250</v>
      </c>
      <c r="H45" s="9">
        <v>5200</v>
      </c>
    </row>
    <row r="46" spans="1:8" x14ac:dyDescent="0.2">
      <c r="A46" s="20" t="s">
        <v>98</v>
      </c>
      <c r="B46" s="5">
        <v>10500</v>
      </c>
      <c r="C46" s="5">
        <v>0</v>
      </c>
      <c r="D46" s="5">
        <f t="shared" si="0"/>
        <v>10500</v>
      </c>
      <c r="E46" s="5">
        <v>0</v>
      </c>
      <c r="F46" s="5">
        <v>0</v>
      </c>
      <c r="G46" s="5">
        <f t="shared" si="1"/>
        <v>10500</v>
      </c>
      <c r="H46" s="9">
        <v>5300</v>
      </c>
    </row>
    <row r="47" spans="1:8" x14ac:dyDescent="0.2">
      <c r="A47" s="20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20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20" t="s">
        <v>101</v>
      </c>
      <c r="B49" s="5">
        <v>1680000</v>
      </c>
      <c r="C49" s="5">
        <v>0</v>
      </c>
      <c r="D49" s="5">
        <f t="shared" si="0"/>
        <v>1680000</v>
      </c>
      <c r="E49" s="5">
        <v>0</v>
      </c>
      <c r="F49" s="5">
        <v>0</v>
      </c>
      <c r="G49" s="5">
        <f t="shared" si="1"/>
        <v>1680000</v>
      </c>
      <c r="H49" s="9">
        <v>5600</v>
      </c>
    </row>
    <row r="50" spans="1:8" x14ac:dyDescent="0.2">
      <c r="A50" s="20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20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20" t="s">
        <v>104</v>
      </c>
      <c r="B52" s="5">
        <v>577500</v>
      </c>
      <c r="C52" s="5">
        <v>0</v>
      </c>
      <c r="D52" s="5">
        <f t="shared" si="0"/>
        <v>577500</v>
      </c>
      <c r="E52" s="5">
        <v>0</v>
      </c>
      <c r="F52" s="5">
        <v>0</v>
      </c>
      <c r="G52" s="5">
        <f t="shared" si="1"/>
        <v>577500</v>
      </c>
      <c r="H52" s="9">
        <v>5900</v>
      </c>
    </row>
    <row r="53" spans="1:8" x14ac:dyDescent="0.2">
      <c r="A53" s="18" t="s">
        <v>65</v>
      </c>
      <c r="B53" s="14">
        <f>SUM(B54:B56)</f>
        <v>315000</v>
      </c>
      <c r="C53" s="14">
        <f>SUM(C54:C56)</f>
        <v>0</v>
      </c>
      <c r="D53" s="14">
        <f t="shared" si="0"/>
        <v>315000</v>
      </c>
      <c r="E53" s="14">
        <f>SUM(E54:E56)</f>
        <v>0</v>
      </c>
      <c r="F53" s="14">
        <f>SUM(F54:F56)</f>
        <v>0</v>
      </c>
      <c r="G53" s="14">
        <f t="shared" si="1"/>
        <v>315000</v>
      </c>
      <c r="H53" s="19">
        <v>0</v>
      </c>
    </row>
    <row r="54" spans="1:8" x14ac:dyDescent="0.2">
      <c r="A54" s="20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20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20" t="s">
        <v>107</v>
      </c>
      <c r="B56" s="5">
        <v>315000</v>
      </c>
      <c r="C56" s="5">
        <v>0</v>
      </c>
      <c r="D56" s="5">
        <f t="shared" si="0"/>
        <v>315000</v>
      </c>
      <c r="E56" s="5">
        <v>0</v>
      </c>
      <c r="F56" s="5">
        <v>0</v>
      </c>
      <c r="G56" s="5">
        <f t="shared" si="1"/>
        <v>315000</v>
      </c>
      <c r="H56" s="9">
        <v>6300</v>
      </c>
    </row>
    <row r="57" spans="1:8" x14ac:dyDescent="0.2">
      <c r="A57" s="18" t="s">
        <v>132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  <c r="H57" s="19">
        <v>0</v>
      </c>
    </row>
    <row r="58" spans="1:8" x14ac:dyDescent="0.2">
      <c r="A58" s="20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20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20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20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20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20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20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8" t="s">
        <v>133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  <c r="H65" s="19">
        <v>0</v>
      </c>
    </row>
    <row r="66" spans="1:8" x14ac:dyDescent="0.2">
      <c r="A66" s="20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20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20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8" t="s">
        <v>66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  <c r="H69" s="19">
        <v>0</v>
      </c>
    </row>
    <row r="70" spans="1:8" x14ac:dyDescent="0.2">
      <c r="A70" s="20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20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20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20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20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20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1" t="s">
        <v>121</v>
      </c>
      <c r="B76" s="15">
        <v>0</v>
      </c>
      <c r="C76" s="15">
        <v>0</v>
      </c>
      <c r="D76" s="15">
        <f t="shared" si="2"/>
        <v>0</v>
      </c>
      <c r="E76" s="15">
        <v>0</v>
      </c>
      <c r="F76" s="15">
        <v>0</v>
      </c>
      <c r="G76" s="15">
        <f t="shared" si="3"/>
        <v>0</v>
      </c>
      <c r="H76" s="9">
        <v>9900</v>
      </c>
    </row>
    <row r="77" spans="1:8" x14ac:dyDescent="0.2">
      <c r="A77" s="10" t="s">
        <v>55</v>
      </c>
      <c r="B77" s="16">
        <f t="shared" ref="B77:G77" si="4">SUM(B5+B13+B23+B33+B43+B53+B57+B65+B69)</f>
        <v>36103102.149999999</v>
      </c>
      <c r="C77" s="16">
        <f t="shared" si="4"/>
        <v>0</v>
      </c>
      <c r="D77" s="16">
        <f t="shared" si="4"/>
        <v>36103102.149999999</v>
      </c>
      <c r="E77" s="16">
        <f t="shared" si="4"/>
        <v>13535153.26</v>
      </c>
      <c r="F77" s="16">
        <f t="shared" si="4"/>
        <v>5977035.6200000001</v>
      </c>
      <c r="G77" s="16">
        <f t="shared" si="4"/>
        <v>22567948.889999997</v>
      </c>
    </row>
    <row r="79" spans="1:8" x14ac:dyDescent="0.2">
      <c r="A79" s="1" t="s">
        <v>125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zoomScaleNormal="100" workbookViewId="0">
      <selection activeCell="A22" sqref="A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9" t="s">
        <v>136</v>
      </c>
      <c r="B1" s="27"/>
      <c r="C1" s="27"/>
      <c r="D1" s="27"/>
      <c r="E1" s="27"/>
      <c r="F1" s="27"/>
      <c r="G1" s="28"/>
    </row>
    <row r="2" spans="1:7" x14ac:dyDescent="0.2">
      <c r="A2" s="32"/>
      <c r="B2" s="29" t="s">
        <v>62</v>
      </c>
      <c r="C2" s="27"/>
      <c r="D2" s="27"/>
      <c r="E2" s="27"/>
      <c r="F2" s="28"/>
      <c r="G2" s="30" t="s">
        <v>61</v>
      </c>
    </row>
    <row r="3" spans="1:7" ht="24.95" customHeight="1" x14ac:dyDescent="0.2">
      <c r="A3" s="33"/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31"/>
    </row>
    <row r="4" spans="1:7" x14ac:dyDescent="0.2">
      <c r="A4" s="34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6" t="s">
        <v>0</v>
      </c>
      <c r="B5" s="5">
        <v>33362602.149999999</v>
      </c>
      <c r="C5" s="5">
        <v>0</v>
      </c>
      <c r="D5" s="5">
        <f>B5+C5</f>
        <v>33362602.149999999</v>
      </c>
      <c r="E5" s="5">
        <v>13520732.57</v>
      </c>
      <c r="F5" s="5">
        <v>5977035.6200000001</v>
      </c>
      <c r="G5" s="5">
        <f>D5-E5</f>
        <v>19841869.579999998</v>
      </c>
    </row>
    <row r="6" spans="1:7" x14ac:dyDescent="0.2">
      <c r="A6" s="6" t="s">
        <v>1</v>
      </c>
      <c r="B6" s="5">
        <v>2740500</v>
      </c>
      <c r="C6" s="5">
        <v>0</v>
      </c>
      <c r="D6" s="5">
        <f>B6+C6</f>
        <v>2740500</v>
      </c>
      <c r="E6" s="5">
        <v>14420.69</v>
      </c>
      <c r="F6" s="5">
        <v>0</v>
      </c>
      <c r="G6" s="5">
        <f>D6-E6</f>
        <v>2726079.31</v>
      </c>
    </row>
    <row r="7" spans="1:7" x14ac:dyDescent="0.2">
      <c r="A7" s="6" t="s">
        <v>2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6" t="s">
        <v>39</v>
      </c>
      <c r="B8" s="5">
        <v>0</v>
      </c>
      <c r="C8" s="5">
        <v>0</v>
      </c>
      <c r="D8" s="5">
        <f>B8+C8</f>
        <v>0</v>
      </c>
      <c r="E8" s="5">
        <v>0</v>
      </c>
      <c r="F8" s="5">
        <v>0</v>
      </c>
      <c r="G8" s="5">
        <f>D8-E8</f>
        <v>0</v>
      </c>
    </row>
    <row r="9" spans="1:7" x14ac:dyDescent="0.2">
      <c r="A9" s="12" t="s">
        <v>36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10" t="s">
        <v>55</v>
      </c>
      <c r="B10" s="16">
        <f t="shared" ref="B10:G10" si="0">SUM(B5+B6+B7+B8+B9)</f>
        <v>36103102.149999999</v>
      </c>
      <c r="C10" s="16">
        <f t="shared" si="0"/>
        <v>0</v>
      </c>
      <c r="D10" s="16">
        <f t="shared" si="0"/>
        <v>36103102.149999999</v>
      </c>
      <c r="E10" s="16">
        <f t="shared" si="0"/>
        <v>13535153.26</v>
      </c>
      <c r="F10" s="16">
        <f t="shared" si="0"/>
        <v>5977035.6200000001</v>
      </c>
      <c r="G10" s="16">
        <f t="shared" si="0"/>
        <v>22567948.889999997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showGridLines="0" topLeftCell="A8" workbookViewId="0">
      <selection activeCell="A37" sqref="A37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138</v>
      </c>
      <c r="B1" s="27"/>
      <c r="C1" s="27"/>
      <c r="D1" s="27"/>
      <c r="E1" s="27"/>
      <c r="F1" s="27"/>
      <c r="G1" s="28"/>
    </row>
    <row r="2" spans="1:7" x14ac:dyDescent="0.2">
      <c r="A2" s="32" t="s">
        <v>56</v>
      </c>
      <c r="B2" s="29" t="s">
        <v>62</v>
      </c>
      <c r="C2" s="27"/>
      <c r="D2" s="27"/>
      <c r="E2" s="27"/>
      <c r="F2" s="28"/>
      <c r="G2" s="30" t="s">
        <v>61</v>
      </c>
    </row>
    <row r="3" spans="1:7" ht="24.95" customHeight="1" x14ac:dyDescent="0.2">
      <c r="A3" s="33"/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31"/>
    </row>
    <row r="4" spans="1:7" x14ac:dyDescent="0.2">
      <c r="A4" s="34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22"/>
      <c r="B5" s="7"/>
      <c r="C5" s="7"/>
      <c r="D5" s="7"/>
      <c r="E5" s="7"/>
      <c r="F5" s="7"/>
      <c r="G5" s="7"/>
    </row>
    <row r="6" spans="1:7" x14ac:dyDescent="0.2">
      <c r="A6" s="23" t="s">
        <v>137</v>
      </c>
      <c r="B6" s="5">
        <v>36103102.149999999</v>
      </c>
      <c r="C6" s="5">
        <v>0</v>
      </c>
      <c r="D6" s="5">
        <f>B6+C6</f>
        <v>36103102.149999999</v>
      </c>
      <c r="E6" s="5">
        <v>13535153.26</v>
      </c>
      <c r="F6" s="5">
        <v>5977035.6200000001</v>
      </c>
      <c r="G6" s="5">
        <f>D6-E6</f>
        <v>22567948.890000001</v>
      </c>
    </row>
    <row r="7" spans="1:7" x14ac:dyDescent="0.2">
      <c r="A7" s="23" t="s">
        <v>50</v>
      </c>
      <c r="B7" s="5">
        <v>0</v>
      </c>
      <c r="C7" s="5">
        <v>0</v>
      </c>
      <c r="D7" s="5">
        <f t="shared" ref="D7:D12" si="0">B7+C7</f>
        <v>0</v>
      </c>
      <c r="E7" s="5">
        <v>0</v>
      </c>
      <c r="F7" s="5">
        <v>0</v>
      </c>
      <c r="G7" s="5">
        <f t="shared" ref="G7:G12" si="1">D7-E7</f>
        <v>0</v>
      </c>
    </row>
    <row r="8" spans="1:7" x14ac:dyDescent="0.2">
      <c r="A8" s="23" t="s">
        <v>51</v>
      </c>
      <c r="B8" s="5">
        <v>0</v>
      </c>
      <c r="C8" s="5">
        <v>0</v>
      </c>
      <c r="D8" s="5">
        <f t="shared" si="0"/>
        <v>0</v>
      </c>
      <c r="E8" s="5">
        <v>0</v>
      </c>
      <c r="F8" s="5">
        <v>0</v>
      </c>
      <c r="G8" s="5">
        <f t="shared" si="1"/>
        <v>0</v>
      </c>
    </row>
    <row r="9" spans="1:7" x14ac:dyDescent="0.2">
      <c r="A9" s="23" t="s">
        <v>52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3" t="s">
        <v>127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3" t="s">
        <v>53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3" t="s">
        <v>54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3"/>
      <c r="B13" s="5"/>
      <c r="C13" s="5"/>
      <c r="D13" s="5"/>
      <c r="E13" s="5"/>
      <c r="F13" s="5"/>
      <c r="G13" s="5"/>
    </row>
    <row r="14" spans="1:7" x14ac:dyDescent="0.2">
      <c r="A14" s="11" t="s">
        <v>55</v>
      </c>
      <c r="B14" s="17">
        <f t="shared" ref="B14:G14" si="2">SUM(B6:B13)</f>
        <v>36103102.149999999</v>
      </c>
      <c r="C14" s="17">
        <f t="shared" si="2"/>
        <v>0</v>
      </c>
      <c r="D14" s="17">
        <f t="shared" si="2"/>
        <v>36103102.149999999</v>
      </c>
      <c r="E14" s="17">
        <f t="shared" si="2"/>
        <v>13535153.26</v>
      </c>
      <c r="F14" s="17">
        <f t="shared" si="2"/>
        <v>5977035.6200000001</v>
      </c>
      <c r="G14" s="17">
        <f t="shared" si="2"/>
        <v>22567948.890000001</v>
      </c>
    </row>
    <row r="17" spans="1:7" ht="45" customHeight="1" x14ac:dyDescent="0.2">
      <c r="A17" s="29" t="s">
        <v>139</v>
      </c>
      <c r="B17" s="27"/>
      <c r="C17" s="27"/>
      <c r="D17" s="27"/>
      <c r="E17" s="27"/>
      <c r="F17" s="27"/>
      <c r="G17" s="28"/>
    </row>
    <row r="18" spans="1:7" x14ac:dyDescent="0.2">
      <c r="A18" s="32" t="s">
        <v>56</v>
      </c>
      <c r="B18" s="29" t="s">
        <v>62</v>
      </c>
      <c r="C18" s="27"/>
      <c r="D18" s="27"/>
      <c r="E18" s="27"/>
      <c r="F18" s="28"/>
      <c r="G18" s="30" t="s">
        <v>61</v>
      </c>
    </row>
    <row r="19" spans="1:7" ht="22.5" x14ac:dyDescent="0.2">
      <c r="A19" s="33"/>
      <c r="B19" s="2" t="s">
        <v>57</v>
      </c>
      <c r="C19" s="2" t="s">
        <v>122</v>
      </c>
      <c r="D19" s="2" t="s">
        <v>58</v>
      </c>
      <c r="E19" s="2" t="s">
        <v>59</v>
      </c>
      <c r="F19" s="2" t="s">
        <v>60</v>
      </c>
      <c r="G19" s="31"/>
    </row>
    <row r="20" spans="1:7" x14ac:dyDescent="0.2">
      <c r="A20" s="34"/>
      <c r="B20" s="3">
        <v>1</v>
      </c>
      <c r="C20" s="3">
        <v>2</v>
      </c>
      <c r="D20" s="3" t="s">
        <v>123</v>
      </c>
      <c r="E20" s="3">
        <v>4</v>
      </c>
      <c r="F20" s="3">
        <v>5</v>
      </c>
      <c r="G20" s="3" t="s">
        <v>124</v>
      </c>
    </row>
    <row r="21" spans="1:7" x14ac:dyDescent="0.2">
      <c r="A21" s="24" t="s">
        <v>8</v>
      </c>
      <c r="B21" s="5">
        <v>0</v>
      </c>
      <c r="C21" s="5">
        <v>0</v>
      </c>
      <c r="D21" s="5">
        <f>B21+C21</f>
        <v>0</v>
      </c>
      <c r="E21" s="5">
        <v>0</v>
      </c>
      <c r="F21" s="5">
        <v>0</v>
      </c>
      <c r="G21" s="5">
        <f>D21-E21</f>
        <v>0</v>
      </c>
    </row>
    <row r="22" spans="1:7" x14ac:dyDescent="0.2">
      <c r="A22" s="24" t="s">
        <v>9</v>
      </c>
      <c r="B22" s="5">
        <v>0</v>
      </c>
      <c r="C22" s="5">
        <v>0</v>
      </c>
      <c r="D22" s="5">
        <f t="shared" ref="D22:D24" si="3">B22+C22</f>
        <v>0</v>
      </c>
      <c r="E22" s="5">
        <v>0</v>
      </c>
      <c r="F22" s="5">
        <v>0</v>
      </c>
      <c r="G22" s="5">
        <f t="shared" ref="G22:G24" si="4">D22-E22</f>
        <v>0</v>
      </c>
    </row>
    <row r="23" spans="1:7" x14ac:dyDescent="0.2">
      <c r="A23" s="24" t="s">
        <v>10</v>
      </c>
      <c r="B23" s="5">
        <v>0</v>
      </c>
      <c r="C23" s="5">
        <v>0</v>
      </c>
      <c r="D23" s="5">
        <f t="shared" si="3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4" t="s">
        <v>126</v>
      </c>
      <c r="B24" s="5">
        <v>0</v>
      </c>
      <c r="C24" s="5">
        <v>0</v>
      </c>
      <c r="D24" s="5">
        <f t="shared" si="3"/>
        <v>0</v>
      </c>
      <c r="E24" s="5">
        <v>0</v>
      </c>
      <c r="F24" s="5">
        <v>0</v>
      </c>
      <c r="G24" s="5">
        <f t="shared" si="4"/>
        <v>0</v>
      </c>
    </row>
    <row r="25" spans="1:7" x14ac:dyDescent="0.2">
      <c r="A25" s="11" t="s">
        <v>55</v>
      </c>
      <c r="B25" s="17">
        <f t="shared" ref="B25:G25" si="5">SUM(B21:B24)</f>
        <v>0</v>
      </c>
      <c r="C25" s="17">
        <f t="shared" si="5"/>
        <v>0</v>
      </c>
      <c r="D25" s="17">
        <f t="shared" si="5"/>
        <v>0</v>
      </c>
      <c r="E25" s="17">
        <f t="shared" si="5"/>
        <v>0</v>
      </c>
      <c r="F25" s="17">
        <f t="shared" si="5"/>
        <v>0</v>
      </c>
      <c r="G25" s="17">
        <f t="shared" si="5"/>
        <v>0</v>
      </c>
    </row>
    <row r="28" spans="1:7" ht="45" customHeight="1" x14ac:dyDescent="0.2">
      <c r="A28" s="29" t="s">
        <v>140</v>
      </c>
      <c r="B28" s="27"/>
      <c r="C28" s="27"/>
      <c r="D28" s="27"/>
      <c r="E28" s="27"/>
      <c r="F28" s="27"/>
      <c r="G28" s="28"/>
    </row>
    <row r="29" spans="1:7" x14ac:dyDescent="0.2">
      <c r="A29" s="32" t="s">
        <v>56</v>
      </c>
      <c r="B29" s="29" t="s">
        <v>62</v>
      </c>
      <c r="C29" s="27"/>
      <c r="D29" s="27"/>
      <c r="E29" s="27"/>
      <c r="F29" s="28"/>
      <c r="G29" s="30" t="s">
        <v>61</v>
      </c>
    </row>
    <row r="30" spans="1:7" ht="22.5" x14ac:dyDescent="0.2">
      <c r="A30" s="33"/>
      <c r="B30" s="2" t="s">
        <v>57</v>
      </c>
      <c r="C30" s="2" t="s">
        <v>122</v>
      </c>
      <c r="D30" s="2" t="s">
        <v>58</v>
      </c>
      <c r="E30" s="2" t="s">
        <v>59</v>
      </c>
      <c r="F30" s="2" t="s">
        <v>60</v>
      </c>
      <c r="G30" s="31"/>
    </row>
    <row r="31" spans="1:7" x14ac:dyDescent="0.2">
      <c r="A31" s="34"/>
      <c r="B31" s="3">
        <v>1</v>
      </c>
      <c r="C31" s="3">
        <v>2</v>
      </c>
      <c r="D31" s="3" t="s">
        <v>123</v>
      </c>
      <c r="E31" s="3">
        <v>4</v>
      </c>
      <c r="F31" s="3">
        <v>5</v>
      </c>
      <c r="G31" s="3" t="s">
        <v>124</v>
      </c>
    </row>
    <row r="32" spans="1:7" x14ac:dyDescent="0.2">
      <c r="A32" s="25" t="s">
        <v>12</v>
      </c>
      <c r="B32" s="5">
        <v>36103102.149999999</v>
      </c>
      <c r="C32" s="5">
        <v>0</v>
      </c>
      <c r="D32" s="5">
        <f t="shared" ref="D32:D38" si="6">B32+C32</f>
        <v>36103102.149999999</v>
      </c>
      <c r="E32" s="5">
        <v>13535153.26</v>
      </c>
      <c r="F32" s="5">
        <v>5977035.6200000001</v>
      </c>
      <c r="G32" s="5">
        <f t="shared" ref="G32:G38" si="7">D32-E32</f>
        <v>22567948.890000001</v>
      </c>
    </row>
    <row r="33" spans="1:7" x14ac:dyDescent="0.2">
      <c r="A33" s="25" t="s">
        <v>11</v>
      </c>
      <c r="B33" s="5">
        <v>0</v>
      </c>
      <c r="C33" s="5">
        <v>0</v>
      </c>
      <c r="D33" s="5">
        <f t="shared" si="6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13</v>
      </c>
      <c r="B34" s="5">
        <v>0</v>
      </c>
      <c r="C34" s="5">
        <v>0</v>
      </c>
      <c r="D34" s="5">
        <f t="shared" si="6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 t="s">
        <v>25</v>
      </c>
      <c r="B35" s="5">
        <v>0</v>
      </c>
      <c r="C35" s="5">
        <v>0</v>
      </c>
      <c r="D35" s="5">
        <f t="shared" si="6"/>
        <v>0</v>
      </c>
      <c r="E35" s="5">
        <v>0</v>
      </c>
      <c r="F35" s="5">
        <v>0</v>
      </c>
      <c r="G35" s="5">
        <f t="shared" si="7"/>
        <v>0</v>
      </c>
    </row>
    <row r="36" spans="1:7" ht="11.25" customHeight="1" x14ac:dyDescent="0.2">
      <c r="A36" s="25" t="s">
        <v>26</v>
      </c>
      <c r="B36" s="5">
        <v>0</v>
      </c>
      <c r="C36" s="5">
        <v>0</v>
      </c>
      <c r="D36" s="5">
        <f t="shared" si="6"/>
        <v>0</v>
      </c>
      <c r="E36" s="5">
        <v>0</v>
      </c>
      <c r="F36" s="5">
        <v>0</v>
      </c>
      <c r="G36" s="5">
        <f t="shared" si="7"/>
        <v>0</v>
      </c>
    </row>
    <row r="37" spans="1:7" x14ac:dyDescent="0.2">
      <c r="A37" s="25" t="s">
        <v>134</v>
      </c>
      <c r="B37" s="5">
        <v>0</v>
      </c>
      <c r="C37" s="5">
        <v>0</v>
      </c>
      <c r="D37" s="5">
        <f t="shared" si="6"/>
        <v>0</v>
      </c>
      <c r="E37" s="5">
        <v>0</v>
      </c>
      <c r="F37" s="5">
        <v>0</v>
      </c>
      <c r="G37" s="5">
        <f t="shared" si="7"/>
        <v>0</v>
      </c>
    </row>
    <row r="38" spans="1:7" x14ac:dyDescent="0.2">
      <c r="A38" s="25" t="s">
        <v>14</v>
      </c>
      <c r="B38" s="5">
        <v>0</v>
      </c>
      <c r="C38" s="5">
        <v>0</v>
      </c>
      <c r="D38" s="5">
        <f t="shared" si="6"/>
        <v>0</v>
      </c>
      <c r="E38" s="5">
        <v>0</v>
      </c>
      <c r="F38" s="5">
        <v>0</v>
      </c>
      <c r="G38" s="5">
        <f t="shared" si="7"/>
        <v>0</v>
      </c>
    </row>
    <row r="39" spans="1:7" x14ac:dyDescent="0.2">
      <c r="A39" s="11" t="s">
        <v>55</v>
      </c>
      <c r="B39" s="17">
        <f t="shared" ref="B39:G39" si="8">SUM(B32:B38)</f>
        <v>36103102.149999999</v>
      </c>
      <c r="C39" s="17">
        <f t="shared" si="8"/>
        <v>0</v>
      </c>
      <c r="D39" s="17">
        <f t="shared" si="8"/>
        <v>36103102.149999999</v>
      </c>
      <c r="E39" s="17">
        <f t="shared" si="8"/>
        <v>13535153.26</v>
      </c>
      <c r="F39" s="17">
        <f t="shared" si="8"/>
        <v>5977035.6200000001</v>
      </c>
      <c r="G39" s="17">
        <f t="shared" si="8"/>
        <v>22567948.890000001</v>
      </c>
    </row>
    <row r="41" spans="1:7" x14ac:dyDescent="0.2">
      <c r="A41" s="1" t="s">
        <v>125</v>
      </c>
    </row>
  </sheetData>
  <sheetProtection formatCells="0" formatColumns="0" formatRows="0" insertRows="0" deleteRows="0" autoFilter="0"/>
  <mergeCells count="12">
    <mergeCell ref="B29:F29"/>
    <mergeCell ref="G29:G30"/>
    <mergeCell ref="B18:F18"/>
    <mergeCell ref="G18:G19"/>
    <mergeCell ref="A28:G28"/>
    <mergeCell ref="A18:A20"/>
    <mergeCell ref="A29:A31"/>
    <mergeCell ref="B2:F2"/>
    <mergeCell ref="G2:G3"/>
    <mergeCell ref="A1:G1"/>
    <mergeCell ref="A17:G17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topLeftCell="A2" zoomScaleNormal="100" workbookViewId="0">
      <selection activeCell="A40" sqref="A4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9" t="s">
        <v>141</v>
      </c>
      <c r="B1" s="27"/>
      <c r="C1" s="27"/>
      <c r="D1" s="27"/>
      <c r="E1" s="27"/>
      <c r="F1" s="27"/>
      <c r="G1" s="28"/>
    </row>
    <row r="2" spans="1:7" x14ac:dyDescent="0.2">
      <c r="A2" s="32" t="s">
        <v>56</v>
      </c>
      <c r="B2" s="29" t="s">
        <v>62</v>
      </c>
      <c r="C2" s="27"/>
      <c r="D2" s="27"/>
      <c r="E2" s="27"/>
      <c r="F2" s="28"/>
      <c r="G2" s="30" t="s">
        <v>61</v>
      </c>
    </row>
    <row r="3" spans="1:7" ht="24.95" customHeight="1" x14ac:dyDescent="0.2">
      <c r="A3" s="33"/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31"/>
    </row>
    <row r="4" spans="1:7" x14ac:dyDescent="0.2">
      <c r="A4" s="34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8" t="s">
        <v>15</v>
      </c>
      <c r="B5" s="14">
        <f t="shared" ref="B5:G5" si="0">SUM(B6:B13)</f>
        <v>0</v>
      </c>
      <c r="C5" s="14">
        <f t="shared" si="0"/>
        <v>0</v>
      </c>
      <c r="D5" s="14">
        <f t="shared" si="0"/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</row>
    <row r="6" spans="1:7" x14ac:dyDescent="0.2">
      <c r="A6" s="26" t="s">
        <v>40</v>
      </c>
      <c r="B6" s="5">
        <v>0</v>
      </c>
      <c r="C6" s="5">
        <v>0</v>
      </c>
      <c r="D6" s="5">
        <f>B6+C6</f>
        <v>0</v>
      </c>
      <c r="E6" s="5">
        <v>0</v>
      </c>
      <c r="F6" s="5">
        <v>0</v>
      </c>
      <c r="G6" s="5">
        <f>D6-E6</f>
        <v>0</v>
      </c>
    </row>
    <row r="7" spans="1:7" x14ac:dyDescent="0.2">
      <c r="A7" s="26" t="s">
        <v>16</v>
      </c>
      <c r="B7" s="5">
        <v>0</v>
      </c>
      <c r="C7" s="5">
        <v>0</v>
      </c>
      <c r="D7" s="5">
        <f t="shared" ref="D7:D13" si="1">B7+C7</f>
        <v>0</v>
      </c>
      <c r="E7" s="5">
        <v>0</v>
      </c>
      <c r="F7" s="5">
        <v>0</v>
      </c>
      <c r="G7" s="5">
        <f t="shared" ref="G7:G13" si="2">D7-E7</f>
        <v>0</v>
      </c>
    </row>
    <row r="8" spans="1:7" x14ac:dyDescent="0.2">
      <c r="A8" s="26" t="s">
        <v>128</v>
      </c>
      <c r="B8" s="5">
        <v>0</v>
      </c>
      <c r="C8" s="5">
        <v>0</v>
      </c>
      <c r="D8" s="5">
        <f t="shared" si="1"/>
        <v>0</v>
      </c>
      <c r="E8" s="5">
        <v>0</v>
      </c>
      <c r="F8" s="5">
        <v>0</v>
      </c>
      <c r="G8" s="5">
        <f t="shared" si="2"/>
        <v>0</v>
      </c>
    </row>
    <row r="9" spans="1:7" x14ac:dyDescent="0.2">
      <c r="A9" s="26" t="s">
        <v>3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6" t="s">
        <v>22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6" t="s">
        <v>17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6" t="s">
        <v>41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6" t="s">
        <v>18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8" t="s">
        <v>19</v>
      </c>
      <c r="B14" s="14">
        <f t="shared" ref="B14:G14" si="3">SUM(B15:B21)</f>
        <v>36103102.149999999</v>
      </c>
      <c r="C14" s="14">
        <f t="shared" si="3"/>
        <v>0</v>
      </c>
      <c r="D14" s="14">
        <f t="shared" si="3"/>
        <v>36103102.149999999</v>
      </c>
      <c r="E14" s="14">
        <f t="shared" si="3"/>
        <v>13535153.26</v>
      </c>
      <c r="F14" s="14">
        <f t="shared" si="3"/>
        <v>5977035.6200000001</v>
      </c>
      <c r="G14" s="14">
        <f t="shared" si="3"/>
        <v>22567948.890000001</v>
      </c>
    </row>
    <row r="15" spans="1:7" x14ac:dyDescent="0.2">
      <c r="A15" s="26" t="s">
        <v>42</v>
      </c>
      <c r="B15" s="5">
        <v>0</v>
      </c>
      <c r="C15" s="5">
        <v>0</v>
      </c>
      <c r="D15" s="5">
        <f>B15+C15</f>
        <v>0</v>
      </c>
      <c r="E15" s="5">
        <v>0</v>
      </c>
      <c r="F15" s="5">
        <v>0</v>
      </c>
      <c r="G15" s="5">
        <f t="shared" ref="G15:G21" si="4">D15-E15</f>
        <v>0</v>
      </c>
    </row>
    <row r="16" spans="1:7" x14ac:dyDescent="0.2">
      <c r="A16" s="26" t="s">
        <v>27</v>
      </c>
      <c r="B16" s="5">
        <v>36103102.149999999</v>
      </c>
      <c r="C16" s="5">
        <v>0</v>
      </c>
      <c r="D16" s="5">
        <f t="shared" ref="D16:D21" si="5">B16+C16</f>
        <v>36103102.149999999</v>
      </c>
      <c r="E16" s="5">
        <v>13535153.26</v>
      </c>
      <c r="F16" s="5">
        <v>5977035.6200000001</v>
      </c>
      <c r="G16" s="5">
        <f t="shared" si="4"/>
        <v>22567948.890000001</v>
      </c>
    </row>
    <row r="17" spans="1:7" x14ac:dyDescent="0.2">
      <c r="A17" s="26" t="s">
        <v>20</v>
      </c>
      <c r="B17" s="5">
        <v>0</v>
      </c>
      <c r="C17" s="5">
        <v>0</v>
      </c>
      <c r="D17" s="5">
        <f t="shared" si="5"/>
        <v>0</v>
      </c>
      <c r="E17" s="5">
        <v>0</v>
      </c>
      <c r="F17" s="5">
        <v>0</v>
      </c>
      <c r="G17" s="5">
        <f t="shared" si="4"/>
        <v>0</v>
      </c>
    </row>
    <row r="18" spans="1:7" x14ac:dyDescent="0.2">
      <c r="A18" s="26" t="s">
        <v>43</v>
      </c>
      <c r="B18" s="5">
        <v>0</v>
      </c>
      <c r="C18" s="5">
        <v>0</v>
      </c>
      <c r="D18" s="5">
        <f t="shared" si="5"/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6" t="s">
        <v>44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6" t="s">
        <v>45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6" t="s">
        <v>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8" t="s">
        <v>46</v>
      </c>
      <c r="B22" s="14">
        <f t="shared" ref="B22:G22" si="6">SUM(B23:B31)</f>
        <v>0</v>
      </c>
      <c r="C22" s="14">
        <f t="shared" si="6"/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  <c r="G22" s="14">
        <f t="shared" si="6"/>
        <v>0</v>
      </c>
    </row>
    <row r="23" spans="1:7" x14ac:dyDescent="0.2">
      <c r="A23" s="26" t="s">
        <v>28</v>
      </c>
      <c r="B23" s="5">
        <v>0</v>
      </c>
      <c r="C23" s="5">
        <v>0</v>
      </c>
      <c r="D23" s="5">
        <f>B23+C23</f>
        <v>0</v>
      </c>
      <c r="E23" s="5">
        <v>0</v>
      </c>
      <c r="F23" s="5">
        <v>0</v>
      </c>
      <c r="G23" s="5">
        <f t="shared" ref="G23:G31" si="7">D23-E23</f>
        <v>0</v>
      </c>
    </row>
    <row r="24" spans="1:7" x14ac:dyDescent="0.2">
      <c r="A24" s="26" t="s">
        <v>23</v>
      </c>
      <c r="B24" s="5">
        <v>0</v>
      </c>
      <c r="C24" s="5">
        <v>0</v>
      </c>
      <c r="D24" s="5">
        <f t="shared" ref="D24:D31" si="8">B24+C24</f>
        <v>0</v>
      </c>
      <c r="E24" s="5">
        <v>0</v>
      </c>
      <c r="F24" s="5">
        <v>0</v>
      </c>
      <c r="G24" s="5">
        <f t="shared" si="7"/>
        <v>0</v>
      </c>
    </row>
    <row r="25" spans="1:7" x14ac:dyDescent="0.2">
      <c r="A25" s="26" t="s">
        <v>29</v>
      </c>
      <c r="B25" s="5">
        <v>0</v>
      </c>
      <c r="C25" s="5">
        <v>0</v>
      </c>
      <c r="D25" s="5">
        <f t="shared" si="8"/>
        <v>0</v>
      </c>
      <c r="E25" s="5">
        <v>0</v>
      </c>
      <c r="F25" s="5">
        <v>0</v>
      </c>
      <c r="G25" s="5">
        <f t="shared" si="7"/>
        <v>0</v>
      </c>
    </row>
    <row r="26" spans="1:7" x14ac:dyDescent="0.2">
      <c r="A26" s="26" t="s">
        <v>47</v>
      </c>
      <c r="B26" s="5">
        <v>0</v>
      </c>
      <c r="C26" s="5">
        <v>0</v>
      </c>
      <c r="D26" s="5">
        <f t="shared" si="8"/>
        <v>0</v>
      </c>
      <c r="E26" s="5">
        <v>0</v>
      </c>
      <c r="F26" s="5">
        <v>0</v>
      </c>
      <c r="G26" s="5">
        <f t="shared" si="7"/>
        <v>0</v>
      </c>
    </row>
    <row r="27" spans="1:7" x14ac:dyDescent="0.2">
      <c r="A27" s="26" t="s">
        <v>21</v>
      </c>
      <c r="B27" s="5">
        <v>0</v>
      </c>
      <c r="C27" s="5">
        <v>0</v>
      </c>
      <c r="D27" s="5">
        <f t="shared" si="8"/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6" t="s">
        <v>5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6" t="s">
        <v>6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6" t="s">
        <v>48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6" t="s">
        <v>30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8" t="s">
        <v>31</v>
      </c>
      <c r="B32" s="14">
        <f t="shared" ref="B32:G32" si="9">SUM(B33:B36)</f>
        <v>0</v>
      </c>
      <c r="C32" s="14">
        <f t="shared" si="9"/>
        <v>0</v>
      </c>
      <c r="D32" s="14">
        <f t="shared" si="9"/>
        <v>0</v>
      </c>
      <c r="E32" s="14">
        <f t="shared" si="9"/>
        <v>0</v>
      </c>
      <c r="F32" s="14">
        <f t="shared" si="9"/>
        <v>0</v>
      </c>
      <c r="G32" s="14">
        <f t="shared" si="9"/>
        <v>0</v>
      </c>
    </row>
    <row r="33" spans="1:7" x14ac:dyDescent="0.2">
      <c r="A33" s="26" t="s">
        <v>49</v>
      </c>
      <c r="B33" s="5">
        <v>0</v>
      </c>
      <c r="C33" s="5">
        <v>0</v>
      </c>
      <c r="D33" s="5">
        <f>B33+C33</f>
        <v>0</v>
      </c>
      <c r="E33" s="5">
        <v>0</v>
      </c>
      <c r="F33" s="5">
        <v>0</v>
      </c>
      <c r="G33" s="5">
        <f t="shared" ref="G33:G36" si="10">D33-E33</f>
        <v>0</v>
      </c>
    </row>
    <row r="34" spans="1:7" ht="11.25" customHeight="1" x14ac:dyDescent="0.2">
      <c r="A34" s="26" t="s">
        <v>24</v>
      </c>
      <c r="B34" s="5">
        <v>0</v>
      </c>
      <c r="C34" s="5">
        <v>0</v>
      </c>
      <c r="D34" s="5">
        <f t="shared" ref="D34:D36" si="11">B34+C34</f>
        <v>0</v>
      </c>
      <c r="E34" s="5">
        <v>0</v>
      </c>
      <c r="F34" s="5">
        <v>0</v>
      </c>
      <c r="G34" s="5">
        <f t="shared" si="10"/>
        <v>0</v>
      </c>
    </row>
    <row r="35" spans="1:7" x14ac:dyDescent="0.2">
      <c r="A35" s="26" t="s">
        <v>32</v>
      </c>
      <c r="B35" s="5">
        <v>0</v>
      </c>
      <c r="C35" s="5">
        <v>0</v>
      </c>
      <c r="D35" s="5">
        <f t="shared" si="11"/>
        <v>0</v>
      </c>
      <c r="E35" s="5">
        <v>0</v>
      </c>
      <c r="F35" s="5">
        <v>0</v>
      </c>
      <c r="G35" s="5">
        <f t="shared" si="10"/>
        <v>0</v>
      </c>
    </row>
    <row r="36" spans="1:7" x14ac:dyDescent="0.2">
      <c r="A36" s="26" t="s">
        <v>7</v>
      </c>
      <c r="B36" s="5">
        <v>0</v>
      </c>
      <c r="C36" s="5">
        <v>0</v>
      </c>
      <c r="D36" s="5">
        <f t="shared" si="11"/>
        <v>0</v>
      </c>
      <c r="E36" s="5">
        <v>0</v>
      </c>
      <c r="F36" s="5">
        <v>0</v>
      </c>
      <c r="G36" s="5">
        <f t="shared" si="10"/>
        <v>0</v>
      </c>
    </row>
    <row r="37" spans="1:7" x14ac:dyDescent="0.2">
      <c r="A37" s="11" t="s">
        <v>55</v>
      </c>
      <c r="B37" s="17">
        <f t="shared" ref="B37:G37" si="12">SUM(B32+B22+B14+B5)</f>
        <v>36103102.149999999</v>
      </c>
      <c r="C37" s="17">
        <f t="shared" si="12"/>
        <v>0</v>
      </c>
      <c r="D37" s="17">
        <f t="shared" si="12"/>
        <v>36103102.149999999</v>
      </c>
      <c r="E37" s="17">
        <f t="shared" si="12"/>
        <v>13535153.26</v>
      </c>
      <c r="F37" s="17">
        <f t="shared" si="12"/>
        <v>5977035.6200000001</v>
      </c>
      <c r="G37" s="17">
        <f t="shared" si="12"/>
        <v>22567948.890000001</v>
      </c>
    </row>
    <row r="39" spans="1:7" x14ac:dyDescent="0.2">
      <c r="A39" s="1" t="s">
        <v>125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2023-10-31T14:35:45Z</cp:lastPrinted>
  <dcterms:created xsi:type="dcterms:W3CDTF">2014-02-10T03:37:14Z</dcterms:created>
  <dcterms:modified xsi:type="dcterms:W3CDTF">2023-11-14T12:51:25Z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