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3" i="5"/>
  <c r="H22" i="5"/>
  <c r="H21" i="5"/>
  <c r="H20" i="5"/>
  <c r="H19" i="5"/>
  <c r="H17" i="5"/>
  <c r="H14" i="5"/>
  <c r="H13" i="5"/>
  <c r="H12" i="5"/>
  <c r="H11" i="5"/>
  <c r="H10" i="5"/>
  <c r="H9" i="5"/>
  <c r="H8" i="5"/>
  <c r="H6" i="5" s="1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E22" i="5"/>
  <c r="E21" i="5"/>
  <c r="E20" i="5"/>
  <c r="E19" i="5"/>
  <c r="E18" i="5"/>
  <c r="H18" i="5" s="1"/>
  <c r="E17" i="5"/>
  <c r="E14" i="5"/>
  <c r="E13" i="5"/>
  <c r="E6" i="5" s="1"/>
  <c r="E12" i="5"/>
  <c r="E11" i="5"/>
  <c r="E10" i="5"/>
  <c r="E9" i="5"/>
  <c r="E8" i="5"/>
  <c r="E7" i="5"/>
  <c r="G36" i="5"/>
  <c r="G42" i="5" s="1"/>
  <c r="G25" i="5"/>
  <c r="G16" i="5"/>
  <c r="G6" i="5"/>
  <c r="F36" i="5"/>
  <c r="F25" i="5"/>
  <c r="F16" i="5"/>
  <c r="F6" i="5"/>
  <c r="D36" i="5"/>
  <c r="D25" i="5"/>
  <c r="D16" i="5"/>
  <c r="D6" i="5"/>
  <c r="C42" i="5"/>
  <c r="C36" i="5"/>
  <c r="C25" i="5"/>
  <c r="C16" i="5"/>
  <c r="C6" i="5"/>
  <c r="H12" i="8"/>
  <c r="H8" i="8"/>
  <c r="G16" i="8"/>
  <c r="F16" i="8"/>
  <c r="E14" i="8"/>
  <c r="H14" i="8" s="1"/>
  <c r="E12" i="8"/>
  <c r="E10" i="8"/>
  <c r="H10" i="8" s="1"/>
  <c r="E8" i="8"/>
  <c r="E6" i="8"/>
  <c r="H6" i="8" s="1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7" i="6"/>
  <c r="H66" i="6"/>
  <c r="H64" i="6"/>
  <c r="H63" i="6"/>
  <c r="H62" i="6"/>
  <c r="H61" i="6"/>
  <c r="H60" i="6"/>
  <c r="H59" i="6"/>
  <c r="H58" i="6"/>
  <c r="H57" i="6"/>
  <c r="H56" i="6"/>
  <c r="H55" i="6"/>
  <c r="H54" i="6"/>
  <c r="H53" i="6"/>
  <c r="H51" i="6"/>
  <c r="H50" i="6"/>
  <c r="H48" i="6"/>
  <c r="H47" i="6"/>
  <c r="H46" i="6"/>
  <c r="H45" i="6"/>
  <c r="H42" i="6"/>
  <c r="H41" i="6"/>
  <c r="H40" i="6"/>
  <c r="H39" i="6"/>
  <c r="H38" i="6"/>
  <c r="H37" i="6"/>
  <c r="H36" i="6"/>
  <c r="H35" i="6"/>
  <c r="H34" i="6"/>
  <c r="H33" i="6"/>
  <c r="H30" i="6"/>
  <c r="H21" i="6"/>
  <c r="H16" i="6"/>
  <c r="H15" i="6"/>
  <c r="H12" i="6"/>
  <c r="H11" i="6"/>
  <c r="E76" i="6"/>
  <c r="E75" i="6"/>
  <c r="E74" i="6"/>
  <c r="E73" i="6"/>
  <c r="E72" i="6"/>
  <c r="E71" i="6"/>
  <c r="E70" i="6"/>
  <c r="E69" i="6"/>
  <c r="E68" i="6"/>
  <c r="H68" i="6" s="1"/>
  <c r="E67" i="6"/>
  <c r="E66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H52" i="6" s="1"/>
  <c r="E51" i="6"/>
  <c r="E50" i="6"/>
  <c r="E49" i="6"/>
  <c r="H49" i="6" s="1"/>
  <c r="E48" i="6"/>
  <c r="E47" i="6"/>
  <c r="E46" i="6"/>
  <c r="E45" i="6"/>
  <c r="E44" i="6"/>
  <c r="H44" i="6" s="1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F42" i="5" l="1"/>
  <c r="D42" i="5"/>
  <c r="H16" i="5"/>
  <c r="H42" i="5" s="1"/>
  <c r="E16" i="8"/>
  <c r="E65" i="6"/>
  <c r="H65" i="6" s="1"/>
  <c r="E43" i="6"/>
  <c r="H43" i="6" s="1"/>
  <c r="E23" i="6"/>
  <c r="H23" i="6" s="1"/>
  <c r="C77" i="6"/>
  <c r="D77" i="6"/>
  <c r="E13" i="6"/>
  <c r="H13" i="6" s="1"/>
  <c r="G77" i="6"/>
  <c r="F77" i="6"/>
  <c r="E5" i="6"/>
  <c r="E25" i="5"/>
  <c r="E16" i="5"/>
  <c r="E42" i="5" s="1"/>
  <c r="H16" i="8"/>
  <c r="E77" i="6" l="1"/>
  <c r="H5" i="6"/>
  <c r="H77" i="6" s="1"/>
</calcChain>
</file>

<file path=xl/sharedStrings.xml><?xml version="1.0" encoding="utf-8"?>
<sst xmlns="http://schemas.openxmlformats.org/spreadsheetml/2006/main" count="202" uniqueCount="144">
  <si>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</si>
  <si>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</si>
  <si>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</si>
  <si>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</si>
  <si>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</si>
  <si>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</si>
  <si>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</si>
  <si>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</si>
  <si>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</si>
  <si>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</si>
  <si>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</si>
  <si>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</si>
  <si>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</si>
  <si>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</si>
  <si>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</si>
  <si>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</si>
  <si>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</si>
  <si>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</si>
  <si>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</si>
  <si>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</si>
  <si>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</si>
  <si>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</si>
  <si>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</si>
  <si>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</si>
  <si>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</si>
  <si>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</si>
  <si>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</si>
  <si>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</si>
  <si>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</si>
  <si>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</si>
  <si>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</si>
  <si>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</si>
  <si>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</si>
  <si>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</si>
  <si>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</si>
  <si>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</si>
  <si>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</si>
  <si>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</si>
  <si>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</si>
  <si>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</si>
  <si>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</si>
  <si>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</si>
  <si>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</si>
  <si>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</si>
  <si>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</si>
  <si>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</si>
  <si>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</si>
  <si>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</si>
  <si>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</si>
  <si>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</si>
  <si>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</si>
  <si>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</si>
  <si>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</si>
  <si>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</si>
  <si>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</si>
  <si>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</si>
  <si>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</si>
  <si>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</si>
  <si>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</si>
  <si>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</si>
  <si>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</si>
  <si>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</si>
  <si>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</si>
  <si>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</si>
  <si>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</si>
  <si>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</si>
  <si>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</si>
  <si>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</si>
  <si>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</si>
  <si>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</si>
  <si>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</si>
  <si>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</si>
  <si>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</si>
  <si>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</si>
  <si>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</si>
  <si>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</si>
  <si>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</si>
  <si>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</si>
  <si>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</si>
  <si>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</si>
  <si>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</si>
  <si>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</si>
  <si>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</si>
  <si>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</si>
  <si>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</si>
  <si>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</si>
  <si>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</si>
  <si>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</si>
  <si>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</si>
  <si>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</si>
  <si>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</si>
  <si>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</si>
  <si>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</si>
  <si>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</si>
  <si>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</si>
  <si>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</si>
  <si>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</si>
  <si>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</si>
  <si>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</si>
  <si>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</si>
  <si>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</si>
  <si>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</si>
  <si>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</si>
  <si>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</si>
  <si>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</si>
  <si>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</si>
  <si>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</si>
  <si>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</si>
  <si>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</si>
  <si>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</si>
  <si>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</si>
  <si>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</si>
  <si>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</si>
  <si>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</si>
  <si>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</si>
  <si>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</si>
  <si>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</si>
  <si>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</si>
  <si>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</si>
  <si>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</si>
  <si>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</si>
  <si>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</si>
  <si>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</si>
  <si>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</si>
  <si>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</si>
  <si>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</si>
  <si>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</si>
  <si>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</si>
  <si>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</si>
  <si>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</si>
  <si>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</si>
  <si>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</si>
  <si>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</si>
  <si>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</si>
  <si>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COMITE EJECUTIVO DE AGUA POTABLE DE SANTA ANA PACUECO, GTO.
ESTADO ANALÍTICO DEL EJERCICIO DEL PRESUPUESTO DE EGRESOS
CLASIFICACIÓN POR OBJETO DEL GASTO (CAPÍTULO Y CONCEPTO)
DEL 1 ENERO AL 31 DE DICIEMBRE DEL 2020</t>
  </si>
  <si>
    <t>COMITE EJECUTIVO DE AGUA POTABLE DE SANTA ANA PACUECO, GTO.
ESTADO ANALÍTICO DEL EJERCICIO DEL PRESUPUESTO DE EGRESOS
CLASIFICACION ECÓNOMICA (POR TIPO DE GASTO)
DEL 1 ENERO AL 31 DE DICIEMBRE DEL 2020</t>
  </si>
  <si>
    <t>DIRECCIÓN GENERAL</t>
  </si>
  <si>
    <t>COMITE EJECUTIVO DE AGUA POTABLE DE SANTA ANA PACUECO, GTO.
ESTADO ANALÍTICO DEL EJERCICIO DEL PRESUPUESTO DE EGRESOS
CLASIFICACIÓN ADMINISTRATIVA
DEL 1 ENERO AL 31 DE DICIEMBRE DEL 2020</t>
  </si>
  <si>
    <t>Gobierno (Federal/Estatal/Municipal) de COMITE EJECUTIVO DE AGUA POTABLE DE SANTA ANA PACUECO, GTO.
Estado Analítico del Ejercicio del Presupuesto de Egresos
Clasificación Administrativa
DEL 1 ENERO AL 31 DE DICIEMBRE DEL 2020</t>
  </si>
  <si>
    <t>Sector Paraestatal del Gobierno (Federal/Estatal/Municipal) de COMITE EJECUTIVO DE AGUA POTABLE DE SANTA ANA PACUECO, GTO.
Estado Analítico del Ejercicio del Presupuesto de Egresos
Clasificación Administrativa
DEL 1 ENERO AL 31 DE DICIEMBRE DEL 2020</t>
  </si>
  <si>
    <t>COMITE EJECUTIVO DE AGUA POTABLE DE SANTA ANA PACUECO, GTO.
ESTADO ANALÍTICO DEL EJERCICIO DEL PRESUPUESTO DE EGRESOS
CLASIFICACIÓN FUNCIONAL (FINALIDAD Y FUNCIÓN)
DEL 1 ENERO AL 31 DE DICIEMBRE DEL 2020</t>
  </si>
  <si>
    <t>“Bajo protesta de decir verdad declaramos que los Estados Financieros y sus notas, son razonablemente correctos y son responsabilidad del emisor”.</t>
  </si>
  <si>
    <t>DIEGO ESDRAS GARCIA OLIVO</t>
  </si>
  <si>
    <t>JORGE SOTO CERDA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</si>
</sst>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showGridLines="0" tabSelected="1" topLeftCell="A50" workbookViewId="0">
      <selection sqref="A1:H8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134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2364555.3099999996</v>
      </c>
      <c r="D5" s="14">
        <f>SUM(D6:D12)</f>
        <v>0</v>
      </c>
      <c r="E5" s="14">
        <f>C5+D5</f>
        <v>2364555.3099999996</v>
      </c>
      <c r="F5" s="14">
        <f>SUM(F6:F12)</f>
        <v>2187491.54</v>
      </c>
      <c r="G5" s="14">
        <f>SUM(G6:G12)</f>
        <v>2187491.54</v>
      </c>
      <c r="H5" s="14">
        <f>E5-F5</f>
        <v>177063.76999999955</v>
      </c>
    </row>
    <row r="6" spans="1:8" x14ac:dyDescent="0.2">
      <c r="A6" s="49">
        <v>1100</v>
      </c>
      <c r="B6" s="11" t="s">
        <v>76</v>
      </c>
      <c r="C6" s="15">
        <v>1362248.4</v>
      </c>
      <c r="D6" s="15">
        <v>0</v>
      </c>
      <c r="E6" s="15">
        <f t="shared" ref="E6:E69" si="0">C6+D6</f>
        <v>1362248.4</v>
      </c>
      <c r="F6" s="15">
        <v>1356507.48</v>
      </c>
      <c r="G6" s="15">
        <v>1356507.48</v>
      </c>
      <c r="H6" s="15">
        <f t="shared" ref="H6:H69" si="1">E6-F6</f>
        <v>5740.9199999999255</v>
      </c>
    </row>
    <row r="7" spans="1:8" x14ac:dyDescent="0.2">
      <c r="A7" s="49">
        <v>1200</v>
      </c>
      <c r="B7" s="11" t="s">
        <v>77</v>
      </c>
      <c r="C7" s="15">
        <v>8000</v>
      </c>
      <c r="D7" s="15">
        <v>0</v>
      </c>
      <c r="E7" s="15">
        <f t="shared" si="0"/>
        <v>8000</v>
      </c>
      <c r="F7" s="15">
        <v>0</v>
      </c>
      <c r="G7" s="15">
        <v>0</v>
      </c>
      <c r="H7" s="15">
        <f t="shared" si="1"/>
        <v>8000</v>
      </c>
    </row>
    <row r="8" spans="1:8" x14ac:dyDescent="0.2">
      <c r="A8" s="49">
        <v>1300</v>
      </c>
      <c r="B8" s="11" t="s">
        <v>78</v>
      </c>
      <c r="C8" s="15">
        <v>345906.91</v>
      </c>
      <c r="D8" s="15">
        <v>0</v>
      </c>
      <c r="E8" s="15">
        <f t="shared" si="0"/>
        <v>345906.91</v>
      </c>
      <c r="F8" s="15">
        <v>311806.15000000002</v>
      </c>
      <c r="G8" s="15">
        <v>311806.15000000002</v>
      </c>
      <c r="H8" s="15">
        <f t="shared" si="1"/>
        <v>34100.759999999951</v>
      </c>
    </row>
    <row r="9" spans="1:8" x14ac:dyDescent="0.2">
      <c r="A9" s="49">
        <v>1400</v>
      </c>
      <c r="B9" s="11" t="s">
        <v>35</v>
      </c>
      <c r="C9" s="15">
        <v>350000</v>
      </c>
      <c r="D9" s="15">
        <v>0</v>
      </c>
      <c r="E9" s="15">
        <f t="shared" si="0"/>
        <v>350000</v>
      </c>
      <c r="F9" s="15">
        <v>303034.84000000003</v>
      </c>
      <c r="G9" s="15">
        <v>303034.84000000003</v>
      </c>
      <c r="H9" s="15">
        <f t="shared" si="1"/>
        <v>46965.159999999974</v>
      </c>
    </row>
    <row r="10" spans="1:8" x14ac:dyDescent="0.2">
      <c r="A10" s="49">
        <v>1500</v>
      </c>
      <c r="B10" s="11" t="s">
        <v>79</v>
      </c>
      <c r="C10" s="15">
        <v>278400</v>
      </c>
      <c r="D10" s="15">
        <v>0</v>
      </c>
      <c r="E10" s="15">
        <f t="shared" si="0"/>
        <v>278400</v>
      </c>
      <c r="F10" s="15">
        <v>216143.07</v>
      </c>
      <c r="G10" s="15">
        <v>216143.07</v>
      </c>
      <c r="H10" s="15">
        <f t="shared" si="1"/>
        <v>62256.929999999993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20000</v>
      </c>
      <c r="D12" s="15">
        <v>0</v>
      </c>
      <c r="E12" s="15">
        <f t="shared" si="0"/>
        <v>20000</v>
      </c>
      <c r="F12" s="15">
        <v>0</v>
      </c>
      <c r="G12" s="15">
        <v>0</v>
      </c>
      <c r="H12" s="15">
        <f t="shared" si="1"/>
        <v>20000</v>
      </c>
    </row>
    <row r="13" spans="1:8" x14ac:dyDescent="0.2">
      <c r="A13" s="48" t="s">
        <v>68</v>
      </c>
      <c r="B13" s="7"/>
      <c r="C13" s="15">
        <f>SUM(C14:C22)</f>
        <v>550000</v>
      </c>
      <c r="D13" s="15">
        <f>SUM(D14:D22)</f>
        <v>0</v>
      </c>
      <c r="E13" s="15">
        <f t="shared" si="0"/>
        <v>550000</v>
      </c>
      <c r="F13" s="15">
        <f>SUM(F14:F22)</f>
        <v>479776.43000000005</v>
      </c>
      <c r="G13" s="15">
        <f>SUM(G14:G22)</f>
        <v>479776.43000000005</v>
      </c>
      <c r="H13" s="15">
        <f t="shared" si="1"/>
        <v>70223.569999999949</v>
      </c>
    </row>
    <row r="14" spans="1:8" x14ac:dyDescent="0.2">
      <c r="A14" s="49">
        <v>2100</v>
      </c>
      <c r="B14" s="11" t="s">
        <v>81</v>
      </c>
      <c r="C14" s="15">
        <v>70000</v>
      </c>
      <c r="D14" s="15">
        <v>0</v>
      </c>
      <c r="E14" s="15">
        <f t="shared" si="0"/>
        <v>70000</v>
      </c>
      <c r="F14" s="15">
        <v>41303.65</v>
      </c>
      <c r="G14" s="15">
        <v>41303.65</v>
      </c>
      <c r="H14" s="15">
        <f t="shared" si="1"/>
        <v>28696.35</v>
      </c>
    </row>
    <row r="15" spans="1:8" x14ac:dyDescent="0.2">
      <c r="A15" s="49">
        <v>2200</v>
      </c>
      <c r="B15" s="11" t="s">
        <v>82</v>
      </c>
      <c r="C15" s="15">
        <v>0</v>
      </c>
      <c r="D15" s="15">
        <v>0</v>
      </c>
      <c r="E15" s="15">
        <f t="shared" si="0"/>
        <v>0</v>
      </c>
      <c r="F15" s="15">
        <v>0</v>
      </c>
      <c r="G15" s="15">
        <v>0</v>
      </c>
      <c r="H15" s="15">
        <f t="shared" si="1"/>
        <v>0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110000</v>
      </c>
      <c r="D17" s="15">
        <v>0</v>
      </c>
      <c r="E17" s="15">
        <f t="shared" si="0"/>
        <v>110000</v>
      </c>
      <c r="F17" s="15">
        <v>109970.92</v>
      </c>
      <c r="G17" s="15">
        <v>109970.92</v>
      </c>
      <c r="H17" s="15">
        <f t="shared" si="1"/>
        <v>29.080000000001746</v>
      </c>
    </row>
    <row r="18" spans="1:8" x14ac:dyDescent="0.2">
      <c r="A18" s="49">
        <v>2500</v>
      </c>
      <c r="B18" s="11" t="s">
        <v>85</v>
      </c>
      <c r="C18" s="15">
        <v>50000</v>
      </c>
      <c r="D18" s="15">
        <v>0</v>
      </c>
      <c r="E18" s="15">
        <f t="shared" si="0"/>
        <v>50000</v>
      </c>
      <c r="F18" s="15">
        <v>50000</v>
      </c>
      <c r="G18" s="15">
        <v>50000</v>
      </c>
      <c r="H18" s="15">
        <f t="shared" si="1"/>
        <v>0</v>
      </c>
    </row>
    <row r="19" spans="1:8" x14ac:dyDescent="0.2">
      <c r="A19" s="49">
        <v>2600</v>
      </c>
      <c r="B19" s="11" t="s">
        <v>86</v>
      </c>
      <c r="C19" s="15">
        <v>160000</v>
      </c>
      <c r="D19" s="15">
        <v>0</v>
      </c>
      <c r="E19" s="15">
        <f t="shared" si="0"/>
        <v>160000</v>
      </c>
      <c r="F19" s="15">
        <v>159999.70000000001</v>
      </c>
      <c r="G19" s="15">
        <v>159999.70000000001</v>
      </c>
      <c r="H19" s="15">
        <f t="shared" si="1"/>
        <v>0.29999999998835847</v>
      </c>
    </row>
    <row r="20" spans="1:8" x14ac:dyDescent="0.2">
      <c r="A20" s="49">
        <v>2700</v>
      </c>
      <c r="B20" s="11" t="s">
        <v>87</v>
      </c>
      <c r="C20" s="15">
        <v>15000</v>
      </c>
      <c r="D20" s="15">
        <v>0</v>
      </c>
      <c r="E20" s="15">
        <f t="shared" si="0"/>
        <v>15000</v>
      </c>
      <c r="F20" s="15">
        <v>0</v>
      </c>
      <c r="G20" s="15">
        <v>0</v>
      </c>
      <c r="H20" s="15">
        <f t="shared" si="1"/>
        <v>15000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145000</v>
      </c>
      <c r="D22" s="15">
        <v>0</v>
      </c>
      <c r="E22" s="15">
        <f t="shared" si="0"/>
        <v>145000</v>
      </c>
      <c r="F22" s="15">
        <v>118502.16</v>
      </c>
      <c r="G22" s="15">
        <v>118502.16</v>
      </c>
      <c r="H22" s="15">
        <f t="shared" si="1"/>
        <v>26497.839999999997</v>
      </c>
    </row>
    <row r="23" spans="1:8" x14ac:dyDescent="0.2">
      <c r="A23" s="48" t="s">
        <v>69</v>
      </c>
      <c r="B23" s="7"/>
      <c r="C23" s="15">
        <f>SUM(C24:C32)</f>
        <v>2899444.69</v>
      </c>
      <c r="D23" s="15">
        <f>SUM(D24:D32)</f>
        <v>0</v>
      </c>
      <c r="E23" s="15">
        <f t="shared" si="0"/>
        <v>2899444.69</v>
      </c>
      <c r="F23" s="15">
        <f>SUM(F24:F32)</f>
        <v>2741923.1200000006</v>
      </c>
      <c r="G23" s="15">
        <f>SUM(G24:G32)</f>
        <v>2741923.1200000006</v>
      </c>
      <c r="H23" s="15">
        <f t="shared" si="1"/>
        <v>157521.56999999937</v>
      </c>
    </row>
    <row r="24" spans="1:8" x14ac:dyDescent="0.2">
      <c r="A24" s="49">
        <v>3100</v>
      </c>
      <c r="B24" s="11" t="s">
        <v>90</v>
      </c>
      <c r="C24" s="15">
        <v>1960720</v>
      </c>
      <c r="D24" s="15">
        <v>0</v>
      </c>
      <c r="E24" s="15">
        <f t="shared" si="0"/>
        <v>1960720</v>
      </c>
      <c r="F24" s="15">
        <v>1952815.07</v>
      </c>
      <c r="G24" s="15">
        <v>1952815.07</v>
      </c>
      <c r="H24" s="15">
        <f t="shared" si="1"/>
        <v>7904.9299999999348</v>
      </c>
    </row>
    <row r="25" spans="1:8" x14ac:dyDescent="0.2">
      <c r="A25" s="49">
        <v>3200</v>
      </c>
      <c r="B25" s="11" t="s">
        <v>91</v>
      </c>
      <c r="C25" s="15">
        <v>25000</v>
      </c>
      <c r="D25" s="15">
        <v>0</v>
      </c>
      <c r="E25" s="15">
        <f t="shared" si="0"/>
        <v>25000</v>
      </c>
      <c r="F25" s="15">
        <v>13910</v>
      </c>
      <c r="G25" s="15">
        <v>13910</v>
      </c>
      <c r="H25" s="15">
        <f t="shared" si="1"/>
        <v>11090</v>
      </c>
    </row>
    <row r="26" spans="1:8" x14ac:dyDescent="0.2">
      <c r="A26" s="49">
        <v>3300</v>
      </c>
      <c r="B26" s="11" t="s">
        <v>92</v>
      </c>
      <c r="C26" s="15">
        <v>3000</v>
      </c>
      <c r="D26" s="15">
        <v>0</v>
      </c>
      <c r="E26" s="15">
        <f t="shared" si="0"/>
        <v>3000</v>
      </c>
      <c r="F26" s="15">
        <v>0</v>
      </c>
      <c r="G26" s="15">
        <v>0</v>
      </c>
      <c r="H26" s="15">
        <f t="shared" si="1"/>
        <v>3000</v>
      </c>
    </row>
    <row r="27" spans="1:8" x14ac:dyDescent="0.2">
      <c r="A27" s="49">
        <v>3400</v>
      </c>
      <c r="B27" s="11" t="s">
        <v>93</v>
      </c>
      <c r="C27" s="15">
        <v>50000</v>
      </c>
      <c r="D27" s="15">
        <v>0</v>
      </c>
      <c r="E27" s="15">
        <f t="shared" si="0"/>
        <v>50000</v>
      </c>
      <c r="F27" s="15">
        <v>47292.09</v>
      </c>
      <c r="G27" s="15">
        <v>47292.09</v>
      </c>
      <c r="H27" s="15">
        <f t="shared" si="1"/>
        <v>2707.9100000000035</v>
      </c>
    </row>
    <row r="28" spans="1:8" x14ac:dyDescent="0.2">
      <c r="A28" s="49">
        <v>3500</v>
      </c>
      <c r="B28" s="11" t="s">
        <v>94</v>
      </c>
      <c r="C28" s="15">
        <v>260000</v>
      </c>
      <c r="D28" s="15">
        <v>0</v>
      </c>
      <c r="E28" s="15">
        <f t="shared" si="0"/>
        <v>260000</v>
      </c>
      <c r="F28" s="15">
        <v>225609.06</v>
      </c>
      <c r="G28" s="15">
        <v>225609.06</v>
      </c>
      <c r="H28" s="15">
        <f t="shared" si="1"/>
        <v>34390.94</v>
      </c>
    </row>
    <row r="29" spans="1:8" x14ac:dyDescent="0.2">
      <c r="A29" s="49">
        <v>3600</v>
      </c>
      <c r="B29" s="11" t="s">
        <v>95</v>
      </c>
      <c r="C29" s="15">
        <v>16000</v>
      </c>
      <c r="D29" s="15">
        <v>0</v>
      </c>
      <c r="E29" s="15">
        <f t="shared" si="0"/>
        <v>16000</v>
      </c>
      <c r="F29" s="15">
        <v>7232.41</v>
      </c>
      <c r="G29" s="15">
        <v>7232.41</v>
      </c>
      <c r="H29" s="15">
        <f t="shared" si="1"/>
        <v>8767.59</v>
      </c>
    </row>
    <row r="30" spans="1:8" x14ac:dyDescent="0.2">
      <c r="A30" s="49">
        <v>3700</v>
      </c>
      <c r="B30" s="11" t="s">
        <v>96</v>
      </c>
      <c r="C30" s="15">
        <v>0</v>
      </c>
      <c r="D30" s="15">
        <v>0</v>
      </c>
      <c r="E30" s="15">
        <f t="shared" si="0"/>
        <v>0</v>
      </c>
      <c r="F30" s="15">
        <v>0</v>
      </c>
      <c r="G30" s="15">
        <v>0</v>
      </c>
      <c r="H30" s="15">
        <f t="shared" si="1"/>
        <v>0</v>
      </c>
    </row>
    <row r="31" spans="1:8" x14ac:dyDescent="0.2">
      <c r="A31" s="49">
        <v>3800</v>
      </c>
      <c r="B31" s="11" t="s">
        <v>97</v>
      </c>
      <c r="C31" s="15">
        <v>35000</v>
      </c>
      <c r="D31" s="15">
        <v>0</v>
      </c>
      <c r="E31" s="15">
        <f t="shared" si="0"/>
        <v>35000</v>
      </c>
      <c r="F31" s="15">
        <v>19323.490000000002</v>
      </c>
      <c r="G31" s="15">
        <v>19323.490000000002</v>
      </c>
      <c r="H31" s="15">
        <f t="shared" si="1"/>
        <v>15676.509999999998</v>
      </c>
    </row>
    <row r="32" spans="1:8" x14ac:dyDescent="0.2">
      <c r="A32" s="49">
        <v>3900</v>
      </c>
      <c r="B32" s="11" t="s">
        <v>19</v>
      </c>
      <c r="C32" s="15">
        <v>549724.68999999994</v>
      </c>
      <c r="D32" s="15">
        <v>0</v>
      </c>
      <c r="E32" s="15">
        <f t="shared" si="0"/>
        <v>549724.68999999994</v>
      </c>
      <c r="F32" s="15">
        <v>475741</v>
      </c>
      <c r="G32" s="15">
        <v>475741</v>
      </c>
      <c r="H32" s="15">
        <f t="shared" si="1"/>
        <v>73983.689999999944</v>
      </c>
    </row>
    <row r="33" spans="1:8" x14ac:dyDescent="0.2">
      <c r="A33" s="48" t="s">
        <v>70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436000</v>
      </c>
      <c r="D43" s="15">
        <f>SUM(D44:D52)</f>
        <v>0</v>
      </c>
      <c r="E43" s="15">
        <f t="shared" si="0"/>
        <v>436000</v>
      </c>
      <c r="F43" s="15">
        <f>SUM(F44:F52)</f>
        <v>99489.33</v>
      </c>
      <c r="G43" s="15">
        <f>SUM(G44:G52)</f>
        <v>99489.33</v>
      </c>
      <c r="H43" s="15">
        <f t="shared" si="1"/>
        <v>336510.67</v>
      </c>
    </row>
    <row r="44" spans="1:8" x14ac:dyDescent="0.2">
      <c r="A44" s="49">
        <v>5100</v>
      </c>
      <c r="B44" s="11" t="s">
        <v>105</v>
      </c>
      <c r="C44" s="15">
        <v>65000</v>
      </c>
      <c r="D44" s="15">
        <v>0</v>
      </c>
      <c r="E44" s="15">
        <f t="shared" si="0"/>
        <v>65000</v>
      </c>
      <c r="F44" s="15">
        <v>49489.33</v>
      </c>
      <c r="G44" s="15">
        <v>49489.33</v>
      </c>
      <c r="H44" s="15">
        <f t="shared" si="1"/>
        <v>15510.669999999998</v>
      </c>
    </row>
    <row r="45" spans="1:8" x14ac:dyDescent="0.2">
      <c r="A45" s="49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151000</v>
      </c>
      <c r="D49" s="15">
        <v>0</v>
      </c>
      <c r="E49" s="15">
        <f t="shared" si="0"/>
        <v>151000</v>
      </c>
      <c r="F49" s="15">
        <v>50000</v>
      </c>
      <c r="G49" s="15">
        <v>50000</v>
      </c>
      <c r="H49" s="15">
        <f t="shared" si="1"/>
        <v>101000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220000</v>
      </c>
      <c r="D52" s="15">
        <v>0</v>
      </c>
      <c r="E52" s="15">
        <f t="shared" si="0"/>
        <v>220000</v>
      </c>
      <c r="F52" s="15">
        <v>0</v>
      </c>
      <c r="G52" s="15">
        <v>0</v>
      </c>
      <c r="H52" s="15">
        <f t="shared" si="1"/>
        <v>220000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50000</v>
      </c>
      <c r="D65" s="15">
        <f>SUM(D66:D68)</f>
        <v>0</v>
      </c>
      <c r="E65" s="15">
        <f t="shared" si="0"/>
        <v>50000</v>
      </c>
      <c r="F65" s="15">
        <f>SUM(F66:F68)</f>
        <v>0</v>
      </c>
      <c r="G65" s="15">
        <f>SUM(G66:G68)</f>
        <v>0</v>
      </c>
      <c r="H65" s="15">
        <f t="shared" si="1"/>
        <v>50000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50000</v>
      </c>
      <c r="D68" s="15">
        <v>0</v>
      </c>
      <c r="E68" s="15">
        <f t="shared" si="0"/>
        <v>50000</v>
      </c>
      <c r="F68" s="15">
        <v>0</v>
      </c>
      <c r="G68" s="15">
        <v>0</v>
      </c>
      <c r="H68" s="15">
        <f t="shared" si="1"/>
        <v>50000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6300000</v>
      </c>
      <c r="D77" s="17">
        <f t="shared" si="4"/>
        <v>0</v>
      </c>
      <c r="E77" s="17">
        <f t="shared" si="4"/>
        <v>6300000</v>
      </c>
      <c r="F77" s="17">
        <f t="shared" si="4"/>
        <v>5508680.4200000009</v>
      </c>
      <c r="G77" s="17">
        <f t="shared" si="4"/>
        <v>5508680.4200000009</v>
      </c>
      <c r="H77" s="17">
        <f t="shared" si="4"/>
        <v>791319.57999999891</v>
      </c>
    </row>
    <row r="79" spans="1:8" x14ac:dyDescent="0.2">
      <c r="B79" s="1" t="s">
        <v>141</v>
      </c>
    </row>
    <row r="81" spans="2:7" x14ac:dyDescent="0.2">
      <c r="B81" s="32"/>
      <c r="F81" s="32"/>
      <c r="G81" s="32"/>
    </row>
    <row r="82" spans="2:7" x14ac:dyDescent="0.2">
      <c r="B82" s="1" t="s">
        <v>142</v>
      </c>
      <c r="F82" s="1" t="s">
        <v>143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5814000</v>
      </c>
      <c r="D6" s="50">
        <v>0</v>
      </c>
      <c r="E6" s="50">
        <f>C6+D6</f>
        <v>5814000</v>
      </c>
      <c r="F6" s="50">
        <v>5409191.0899999999</v>
      </c>
      <c r="G6" s="50">
        <v>5409191.0899999999</v>
      </c>
      <c r="H6" s="50">
        <f>E6-F6</f>
        <v>404808.91000000015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486000</v>
      </c>
      <c r="D8" s="50">
        <v>0</v>
      </c>
      <c r="E8" s="50">
        <f>C8+D8</f>
        <v>486000</v>
      </c>
      <c r="F8" s="50">
        <v>99489.33</v>
      </c>
      <c r="G8" s="50">
        <v>99489.33</v>
      </c>
      <c r="H8" s="50">
        <f>E8-F8</f>
        <v>386510.67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6300000</v>
      </c>
      <c r="D16" s="17">
        <f>SUM(D6+D8+D10+D12+D14)</f>
        <v>0</v>
      </c>
      <c r="E16" s="17">
        <f>SUM(E6+E8+E10+E12+E14)</f>
        <v>6300000</v>
      </c>
      <c r="F16" s="17">
        <f t="shared" ref="F16:H16" si="0">SUM(F6+F8+F10+F12+F14)</f>
        <v>5508680.4199999999</v>
      </c>
      <c r="G16" s="17">
        <f t="shared" si="0"/>
        <v>5508680.4199999999</v>
      </c>
      <c r="H16" s="17">
        <f t="shared" si="0"/>
        <v>791319.58000000007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5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6300000</v>
      </c>
      <c r="D7" s="15">
        <v>0</v>
      </c>
      <c r="E7" s="15">
        <f>C7+D7</f>
        <v>6300000</v>
      </c>
      <c r="F7" s="15">
        <v>5508680.4199999999</v>
      </c>
      <c r="G7" s="15">
        <v>5508680.4199999999</v>
      </c>
      <c r="H7" s="15">
        <f>E7-F7</f>
        <v>791319.58000000007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6300000</v>
      </c>
      <c r="D16" s="23">
        <f t="shared" si="2"/>
        <v>0</v>
      </c>
      <c r="E16" s="23">
        <f t="shared" si="2"/>
        <v>6300000</v>
      </c>
      <c r="F16" s="23">
        <f t="shared" si="2"/>
        <v>5508680.4199999999</v>
      </c>
      <c r="G16" s="23">
        <f t="shared" si="2"/>
        <v>5508680.4199999999</v>
      </c>
      <c r="H16" s="23">
        <f t="shared" si="2"/>
        <v>791319.58000000007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2.5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2.5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6300000</v>
      </c>
      <c r="D16" s="15">
        <f t="shared" si="3"/>
        <v>0</v>
      </c>
      <c r="E16" s="15">
        <f t="shared" si="3"/>
        <v>6300000</v>
      </c>
      <c r="F16" s="15">
        <f t="shared" si="3"/>
        <v>5508680.4199999999</v>
      </c>
      <c r="G16" s="15">
        <f t="shared" si="3"/>
        <v>5508680.4199999999</v>
      </c>
      <c r="H16" s="15">
        <f t="shared" si="3"/>
        <v>791319.58000000007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6300000</v>
      </c>
      <c r="D18" s="15">
        <v>0</v>
      </c>
      <c r="E18" s="15">
        <f t="shared" ref="E18:E23" si="5">C18+D18</f>
        <v>6300000</v>
      </c>
      <c r="F18" s="15">
        <v>5508680.4199999999</v>
      </c>
      <c r="G18" s="15">
        <v>5508680.4199999999</v>
      </c>
      <c r="H18" s="15">
        <f t="shared" si="4"/>
        <v>791319.58000000007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6300000</v>
      </c>
      <c r="D42" s="23">
        <f t="shared" si="12"/>
        <v>0</v>
      </c>
      <c r="E42" s="23">
        <f t="shared" si="12"/>
        <v>6300000</v>
      </c>
      <c r="F42" s="23">
        <f t="shared" si="12"/>
        <v>5508680.4199999999</v>
      </c>
      <c r="G42" s="23">
        <f t="shared" si="12"/>
        <v>5508680.4199999999</v>
      </c>
      <c r="H42" s="23">
        <f t="shared" si="12"/>
        <v>791319.58000000007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DIEGO</cp:lastModifiedBy>
  <cp:lastPrinted>2021-03-11T15:54:13Z</cp:lastPrinted>
  <dcterms:created xsi:type="dcterms:W3CDTF">2014-02-10T03:37:14Z</dcterms:created>
  <dcterms:modified xsi:type="dcterms:W3CDTF">2021-03-11T15:55:42Z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