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7d-RESULTADOS EGRESOS" sheetId="1" r:id="rId1"/>
  </sheets>
  <calcPr calcId="145621"/>
</workbook>
</file>

<file path=xl/calcChain.xml><?xml version="1.0" encoding="utf-8"?>
<calcChain xmlns="http://schemas.openxmlformats.org/spreadsheetml/2006/main">
  <c r="G25" i="1" l="1"/>
  <c r="F25" i="1"/>
  <c r="G23" i="1"/>
  <c r="F23" i="1"/>
  <c r="G22" i="1"/>
  <c r="F22" i="1"/>
  <c r="G20" i="1"/>
  <c r="F20" i="1"/>
  <c r="G19" i="1"/>
  <c r="F19" i="1"/>
  <c r="G18" i="1"/>
  <c r="E17" i="1"/>
  <c r="E28" i="1" s="1"/>
  <c r="D17" i="1"/>
  <c r="D28" i="1" s="1"/>
  <c r="C17" i="1"/>
  <c r="C28" i="1" s="1"/>
  <c r="B17" i="1"/>
  <c r="B28" i="1" s="1"/>
  <c r="G10" i="1"/>
  <c r="G21" i="1" s="1"/>
  <c r="G17" i="1" s="1"/>
  <c r="G28" i="1" s="1"/>
  <c r="F10" i="1"/>
  <c r="F21" i="1" s="1"/>
  <c r="F7" i="1"/>
  <c r="F18" i="1" s="1"/>
  <c r="F17" i="1" s="1"/>
  <c r="F28" i="1" s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<sst xmlns="http://schemas.openxmlformats.org/spreadsheetml/2006/main" count="32" uniqueCount="32">
  <si>
    <t>MUNICIPIO DE PENJAMO, GTO.</t>
  </si>
  <si>
    <t>RESULTADOS DE  EGRESOS</t>
  </si>
  <si>
    <t>RESULTADOS DE EGRESOS</t>
  </si>
  <si>
    <t>PESOS M.N</t>
  </si>
  <si>
    <t>CONCEPTO</t>
  </si>
  <si>
    <t>EJERCICIO 2016</t>
  </si>
  <si>
    <t>EJERCICIO 2017</t>
  </si>
  <si>
    <t>EJERCICIO 2018</t>
  </si>
  <si>
    <t>EJERCICIO 2019</t>
  </si>
  <si>
    <t>EJERCICIO 2020</t>
  </si>
  <si>
    <t>EJERCICIO 2021</t>
  </si>
  <si>
    <t>1. Gasto No Etiquetado</t>
  </si>
  <si>
    <t xml:space="preserve">A. Servicios Personales </t>
  </si>
  <si>
    <t xml:space="preserve">B. Materiales y Suministros </t>
  </si>
  <si>
    <t xml:space="preserve">C. Servicios Generales </t>
  </si>
  <si>
    <t>D. Transferencias, Asignaciones, Subsidios y Otras Ayudas</t>
  </si>
  <si>
    <t xml:space="preserve">E. Bienes Muebles, Inmuebles e Intangibles </t>
  </si>
  <si>
    <t xml:space="preserve">F. Inversión Pública </t>
  </si>
  <si>
    <t xml:space="preserve">G. Inversiones Financieras y Otras Provisiones </t>
  </si>
  <si>
    <t xml:space="preserve">H. Participaciones y Aportaciones </t>
  </si>
  <si>
    <t xml:space="preserve">I. Deuda Pública </t>
  </si>
  <si>
    <t>2. Gasto Etiquetado</t>
  </si>
  <si>
    <t xml:space="preserve">Servicios Personales </t>
  </si>
  <si>
    <t xml:space="preserve">Materiales y Suministros </t>
  </si>
  <si>
    <t xml:space="preserve">Servicios Generales </t>
  </si>
  <si>
    <t>Transferencias, Asignaciones, Subsidios y Otras Ayudas</t>
  </si>
  <si>
    <t xml:space="preserve">Bienes Muebles, Inmuebles e Intangibles </t>
  </si>
  <si>
    <t xml:space="preserve">Inversión Pública </t>
  </si>
  <si>
    <t xml:space="preserve">Inversiones Financieras y Otras Provisiones </t>
  </si>
  <si>
    <t xml:space="preserve">Participaciones y Aportaciones </t>
  </si>
  <si>
    <t xml:space="preserve">Deuda Pública </t>
  </si>
  <si>
    <t>3. Total del Resultado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</si>
</sst>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4" fillId="0" borderId="0" xfId="1" applyFont="1"/>
    <xf numFmtId="4" fontId="2" fillId="0" borderId="0" xfId="0" applyNumberFormat="1" applyFont="1"/>
    <xf numFmtId="0" fontId="4" fillId="0" borderId="2" xfId="0" applyFont="1" applyBorder="1" applyAlignment="1">
      <alignment horizontal="left"/>
    </xf>
    <xf numFmtId="44" fontId="4" fillId="0" borderId="3" xfId="0" applyNumberFormat="1" applyFont="1" applyBorder="1"/>
    <xf numFmtId="44" fontId="4" fillId="0" borderId="4" xfId="0" applyNumberFormat="1" applyFont="1" applyBorder="1"/>
  </cellXfs>
  <cellStyles count="4">
    <cellStyle name="Moneda" xfId="1" builtinId="4"/>
    <cellStyle name="Normal" xfId="0" builtinId="0"/>
    <cellStyle name="Normal 2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19" sqref="D19"/>
    </sheetView>
  </sheetViews>
  <sheetFormatPr baseColWidth="10" defaultColWidth="11.44140625" defaultRowHeight="13.8" x14ac:dyDescent="0.3"/>
  <cols>
    <col min="1" max="1" width="65.33203125" style="1" customWidth="1"/>
    <col min="2" max="2" width="13.6640625" style="1" customWidth="1"/>
    <col min="3" max="3" width="13.88671875" style="1" customWidth="1"/>
    <col min="4" max="4" width="13.21875" style="1" customWidth="1"/>
    <col min="5" max="5" width="13.44140625" style="1" customWidth="1"/>
    <col min="6" max="6" width="15.44140625" style="1" bestFit="1" customWidth="1"/>
    <col min="7" max="7" width="15.44140625" style="1" customWidth="1"/>
    <col min="8" max="16384" width="11.44140625" style="1"/>
  </cols>
  <sheetData>
    <row r="1" spans="1:7" ht="18" x14ac:dyDescent="0.35">
      <c r="B1" s="2" t="s">
        <v>0</v>
      </c>
    </row>
    <row r="2" spans="1:7" x14ac:dyDescent="0.3">
      <c r="B2" s="3" t="s">
        <v>1</v>
      </c>
    </row>
    <row r="3" spans="1:7" ht="14.4" thickBot="1" x14ac:dyDescent="0.35">
      <c r="A3" s="4" t="s">
        <v>2</v>
      </c>
      <c r="B3" s="3" t="s">
        <v>3</v>
      </c>
    </row>
    <row r="4" spans="1:7" ht="28.8" thickTop="1" thickBot="1" x14ac:dyDescent="0.3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pans="1:7" ht="14.4" thickTop="1" x14ac:dyDescent="0.3"/>
    <row r="6" spans="1:7" x14ac:dyDescent="0.3">
      <c r="A6" s="7" t="s">
        <v>11</v>
      </c>
      <c r="B6" s="8">
        <f>+SUM(B7:B15)</f>
        <v>0</v>
      </c>
      <c r="C6" s="8">
        <f t="shared" ref="C6:G6" si="0">+SUM(C7:C15)</f>
        <v>0</v>
      </c>
      <c r="D6" s="8">
        <f t="shared" si="0"/>
        <v>0</v>
      </c>
      <c r="E6" s="8">
        <f t="shared" si="0"/>
        <v>0</v>
      </c>
      <c r="F6" s="8">
        <f t="shared" si="0"/>
        <v>249373577.19999999</v>
      </c>
      <c r="G6" s="8">
        <f t="shared" si="0"/>
        <v>196038876.56</v>
      </c>
    </row>
    <row r="7" spans="1:7" x14ac:dyDescent="0.3">
      <c r="A7" s="1" t="s">
        <v>12</v>
      </c>
      <c r="B7" s="9">
        <v>0</v>
      </c>
      <c r="C7" s="9">
        <v>0</v>
      </c>
      <c r="D7" s="9">
        <v>0</v>
      </c>
      <c r="E7" s="9">
        <v>0</v>
      </c>
      <c r="F7" s="9">
        <f>4706.33+183630818.67</f>
        <v>183635525</v>
      </c>
      <c r="G7" s="9">
        <v>146322522.52000001</v>
      </c>
    </row>
    <row r="8" spans="1:7" x14ac:dyDescent="0.3">
      <c r="A8" s="1" t="s">
        <v>13</v>
      </c>
      <c r="B8" s="9">
        <v>0</v>
      </c>
      <c r="C8" s="9">
        <v>0</v>
      </c>
      <c r="D8" s="9">
        <v>0</v>
      </c>
      <c r="E8" s="9">
        <v>0</v>
      </c>
      <c r="F8" s="9">
        <v>8281349.3799999999</v>
      </c>
      <c r="G8" s="9">
        <v>6648739.0999999996</v>
      </c>
    </row>
    <row r="9" spans="1:7" x14ac:dyDescent="0.3">
      <c r="A9" s="1" t="s">
        <v>14</v>
      </c>
      <c r="B9" s="9">
        <v>0</v>
      </c>
      <c r="C9" s="9">
        <v>0</v>
      </c>
      <c r="D9" s="9">
        <v>0</v>
      </c>
      <c r="E9" s="9">
        <v>0</v>
      </c>
      <c r="F9" s="9">
        <v>29772727.370000001</v>
      </c>
      <c r="G9" s="9">
        <v>23431233.260000002</v>
      </c>
    </row>
    <row r="10" spans="1:7" x14ac:dyDescent="0.3">
      <c r="A10" s="1" t="s">
        <v>15</v>
      </c>
      <c r="B10" s="9">
        <v>0</v>
      </c>
      <c r="C10" s="9">
        <v>0</v>
      </c>
      <c r="D10" s="9">
        <v>0</v>
      </c>
      <c r="E10" s="9">
        <v>0</v>
      </c>
      <c r="F10" s="9">
        <f>8275000+14861262.03</f>
        <v>23136262.030000001</v>
      </c>
      <c r="G10" s="9">
        <f>9722414.99+7461155.31</f>
        <v>17183570.300000001</v>
      </c>
    </row>
    <row r="11" spans="1:7" x14ac:dyDescent="0.3">
      <c r="A11" s="1" t="s">
        <v>16</v>
      </c>
      <c r="B11" s="9">
        <v>0</v>
      </c>
      <c r="C11" s="9">
        <v>0</v>
      </c>
      <c r="D11" s="9">
        <v>0</v>
      </c>
      <c r="E11" s="9">
        <v>0</v>
      </c>
      <c r="F11" s="9">
        <v>811118.37</v>
      </c>
      <c r="G11" s="9">
        <v>78540.38</v>
      </c>
    </row>
    <row r="12" spans="1:7" x14ac:dyDescent="0.3">
      <c r="A12" s="1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1621665.35</v>
      </c>
      <c r="G12" s="9">
        <v>2103178.2999999998</v>
      </c>
    </row>
    <row r="13" spans="1:7" x14ac:dyDescent="0.3">
      <c r="A13" s="1" t="s">
        <v>18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3">
      <c r="A14" s="1" t="s">
        <v>19</v>
      </c>
      <c r="B14" s="9">
        <v>0</v>
      </c>
      <c r="C14" s="9">
        <v>0</v>
      </c>
      <c r="D14" s="9">
        <v>0</v>
      </c>
      <c r="E14" s="9">
        <v>0</v>
      </c>
      <c r="F14" s="9">
        <v>2114929.7000000002</v>
      </c>
      <c r="G14" s="9">
        <v>271092.7</v>
      </c>
    </row>
    <row r="15" spans="1:7" x14ac:dyDescent="0.3">
      <c r="A15" s="1" t="s">
        <v>20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7" spans="1:7" x14ac:dyDescent="0.3">
      <c r="A17" s="7" t="s">
        <v>21</v>
      </c>
      <c r="B17" s="8">
        <f>+SUM(B18:B26)</f>
        <v>0</v>
      </c>
      <c r="C17" s="8">
        <f t="shared" ref="C17:G17" si="1">+SUM(C18:C26)</f>
        <v>0</v>
      </c>
      <c r="D17" s="8">
        <f t="shared" si="1"/>
        <v>0</v>
      </c>
      <c r="E17" s="8">
        <f t="shared" si="1"/>
        <v>0</v>
      </c>
      <c r="F17" s="8">
        <f t="shared" si="1"/>
        <v>218518946.43999997</v>
      </c>
      <c r="G17" s="8">
        <f t="shared" si="1"/>
        <v>211940057.44</v>
      </c>
    </row>
    <row r="18" spans="1:7" x14ac:dyDescent="0.3">
      <c r="A18" s="1" t="s">
        <v>22</v>
      </c>
      <c r="B18" s="9">
        <v>0</v>
      </c>
      <c r="C18" s="9">
        <v>0</v>
      </c>
      <c r="D18" s="9">
        <v>0</v>
      </c>
      <c r="E18" s="9">
        <v>0</v>
      </c>
      <c r="F18" s="9">
        <f>198003390.42-F7</f>
        <v>14367865.419999987</v>
      </c>
      <c r="G18" s="9">
        <f>161471521.21-G7</f>
        <v>15148998.689999998</v>
      </c>
    </row>
    <row r="19" spans="1:7" x14ac:dyDescent="0.3">
      <c r="A19" s="1" t="s">
        <v>23</v>
      </c>
      <c r="B19" s="9">
        <v>0</v>
      </c>
      <c r="C19" s="9">
        <v>0</v>
      </c>
      <c r="D19" s="9">
        <v>0</v>
      </c>
      <c r="E19" s="9">
        <v>0</v>
      </c>
      <c r="F19" s="9">
        <f>34172370.47-F8</f>
        <v>25891021.09</v>
      </c>
      <c r="G19" s="9">
        <f>27188298.79-G8</f>
        <v>20539559.689999998</v>
      </c>
    </row>
    <row r="20" spans="1:7" x14ac:dyDescent="0.3">
      <c r="A20" s="1" t="s">
        <v>24</v>
      </c>
      <c r="B20" s="9">
        <v>0</v>
      </c>
      <c r="C20" s="9">
        <v>0</v>
      </c>
      <c r="D20" s="9">
        <v>0</v>
      </c>
      <c r="E20" s="9">
        <v>0</v>
      </c>
      <c r="F20" s="9">
        <f>61318890.06-F9</f>
        <v>31546162.690000001</v>
      </c>
      <c r="G20" s="9">
        <f>44549982.8-G9</f>
        <v>21118749.539999995</v>
      </c>
    </row>
    <row r="21" spans="1:7" x14ac:dyDescent="0.3">
      <c r="A21" s="1" t="s">
        <v>25</v>
      </c>
      <c r="B21" s="9">
        <v>0</v>
      </c>
      <c r="C21" s="9">
        <v>0</v>
      </c>
      <c r="D21" s="9">
        <v>0</v>
      </c>
      <c r="E21" s="9">
        <v>0</v>
      </c>
      <c r="F21" s="9">
        <f>34882185.04-F10</f>
        <v>11745923.009999998</v>
      </c>
      <c r="G21" s="9">
        <f>28258330.27-G10</f>
        <v>11074759.969999999</v>
      </c>
    </row>
    <row r="22" spans="1:7" x14ac:dyDescent="0.3">
      <c r="A22" s="1" t="s">
        <v>26</v>
      </c>
      <c r="B22" s="9">
        <v>0</v>
      </c>
      <c r="C22" s="9">
        <v>0</v>
      </c>
      <c r="D22" s="9">
        <v>0</v>
      </c>
      <c r="E22" s="9">
        <v>0</v>
      </c>
      <c r="F22" s="9">
        <f>8968579.2-F11</f>
        <v>8157460.8299999991</v>
      </c>
      <c r="G22" s="9">
        <f>14560675.55-G11</f>
        <v>14482135.17</v>
      </c>
    </row>
    <row r="23" spans="1:7" x14ac:dyDescent="0.3">
      <c r="A23" s="1" t="s">
        <v>27</v>
      </c>
      <c r="B23" s="9">
        <v>0</v>
      </c>
      <c r="C23" s="9">
        <v>0</v>
      </c>
      <c r="D23" s="9">
        <v>0</v>
      </c>
      <c r="E23" s="9">
        <v>0</v>
      </c>
      <c r="F23" s="9">
        <f>126184477.33-F12</f>
        <v>124562811.98</v>
      </c>
      <c r="G23" s="9">
        <f>131585282.68-G12</f>
        <v>129482104.38000001</v>
      </c>
    </row>
    <row r="24" spans="1:7" x14ac:dyDescent="0.3">
      <c r="A24" s="1" t="s">
        <v>28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3">
      <c r="A25" s="1" t="s">
        <v>29</v>
      </c>
      <c r="B25" s="9">
        <v>0</v>
      </c>
      <c r="C25" s="9">
        <v>0</v>
      </c>
      <c r="D25" s="9">
        <v>0</v>
      </c>
      <c r="E25" s="9">
        <v>0</v>
      </c>
      <c r="F25" s="9">
        <f>4362631.12-F14</f>
        <v>2247701.42</v>
      </c>
      <c r="G25" s="9">
        <f>364842.7-G14</f>
        <v>93750</v>
      </c>
    </row>
    <row r="26" spans="1:7" x14ac:dyDescent="0.3">
      <c r="A26" s="1" t="s">
        <v>30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ht="14.4" thickBot="1" x14ac:dyDescent="0.35"/>
    <row r="28" spans="1:7" ht="15" thickTop="1" thickBot="1" x14ac:dyDescent="0.35">
      <c r="A28" s="10" t="s">
        <v>31</v>
      </c>
      <c r="B28" s="11">
        <f>+SUM(B17+B6)</f>
        <v>0</v>
      </c>
      <c r="C28" s="11">
        <f t="shared" ref="C28:G28" si="2">+SUM(C17+C6)</f>
        <v>0</v>
      </c>
      <c r="D28" s="11">
        <f t="shared" si="2"/>
        <v>0</v>
      </c>
      <c r="E28" s="11">
        <f t="shared" si="2"/>
        <v>0</v>
      </c>
      <c r="F28" s="11">
        <f t="shared" si="2"/>
        <v>467892523.63999999</v>
      </c>
      <c r="G28" s="12">
        <f t="shared" si="2"/>
        <v>407978934</v>
      </c>
    </row>
    <row r="29" spans="1:7" ht="14.4" thickTop="1" x14ac:dyDescent="0.3"/>
  </sheetData>
  <printOptions horizontalCentered="1" gridLines="1"/>
  <pageMargins left="0" right="0" top="0" bottom="0" header="0" footer="0"/>
  <pageSetup paperSize="1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7d-RESULTADOS 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2023-05-03T21:38:50Z</cp:lastPrinted>
  <dcterms:created xsi:type="dcterms:W3CDTF">2023-05-03T21:38:18Z</dcterms:created>
  <dcterms:modified xsi:type="dcterms:W3CDTF">2023-05-03T21:39:36Z</dcterms:modified>
</cp:coreProperties>
</file>